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NEW PUMA" sheetId="2" r:id="rId1"/>
  </sheets>
  <definedNames>
    <definedName name="_xlnm._FilterDatabase" localSheetId="0" hidden="1">'NEW PUMA'!$A$1:$BZ$38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<sst xmlns="http://schemas.openxmlformats.org/spreadsheetml/2006/main" count="393" uniqueCount="164">
  <si>
    <t>BRAND</t>
  </si>
  <si>
    <t>IMAGES</t>
  </si>
  <si>
    <t>REFERENCE</t>
  </si>
  <si>
    <t>GOOGLE IMAGES</t>
  </si>
  <si>
    <t>DESIGNATION</t>
  </si>
  <si>
    <t>QTY</t>
  </si>
  <si>
    <t>RRP</t>
  </si>
  <si>
    <t>WHL</t>
  </si>
  <si>
    <t>TOTAL VALUE WHL</t>
  </si>
  <si>
    <t>PRODUCT TYPE</t>
  </si>
  <si>
    <t>DIVISION</t>
  </si>
  <si>
    <t>GRADE</t>
  </si>
  <si>
    <t>SPORTS CODE</t>
  </si>
  <si>
    <t>CATEGORY</t>
  </si>
  <si>
    <t>GENDER</t>
  </si>
  <si>
    <t>COLOR</t>
  </si>
  <si>
    <t>XXS</t>
  </si>
  <si>
    <t>XS</t>
  </si>
  <si>
    <t>S</t>
  </si>
  <si>
    <t>M</t>
  </si>
  <si>
    <t>L</t>
  </si>
  <si>
    <t>XL</t>
  </si>
  <si>
    <t>XXL</t>
  </si>
  <si>
    <t>0</t>
  </si>
  <si>
    <t>1</t>
  </si>
  <si>
    <t>2</t>
  </si>
  <si>
    <t>3</t>
  </si>
  <si>
    <t>3-</t>
  </si>
  <si>
    <t>4</t>
  </si>
  <si>
    <t>4-</t>
  </si>
  <si>
    <t>5</t>
  </si>
  <si>
    <t>5-</t>
  </si>
  <si>
    <t>6</t>
  </si>
  <si>
    <t>6-</t>
  </si>
  <si>
    <t>7</t>
  </si>
  <si>
    <t>7-</t>
  </si>
  <si>
    <t>8</t>
  </si>
  <si>
    <t>8-</t>
  </si>
  <si>
    <t>9</t>
  </si>
  <si>
    <t>9-</t>
  </si>
  <si>
    <t>10</t>
  </si>
  <si>
    <t>10-</t>
  </si>
  <si>
    <t>11</t>
  </si>
  <si>
    <t>12</t>
  </si>
  <si>
    <t>21</t>
  </si>
  <si>
    <t>22</t>
  </si>
  <si>
    <t>23</t>
  </si>
  <si>
    <t>24</t>
  </si>
  <si>
    <t>25</t>
  </si>
  <si>
    <t>26</t>
  </si>
  <si>
    <t>27</t>
  </si>
  <si>
    <t>36</t>
  </si>
  <si>
    <t>37</t>
  </si>
  <si>
    <t>38</t>
  </si>
  <si>
    <t>39</t>
  </si>
  <si>
    <t>60</t>
  </si>
  <si>
    <t>62</t>
  </si>
  <si>
    <t>68</t>
  </si>
  <si>
    <t>74</t>
  </si>
  <si>
    <t>80</t>
  </si>
  <si>
    <t>86</t>
  </si>
  <si>
    <t>92</t>
  </si>
  <si>
    <t>98</t>
  </si>
  <si>
    <t>104</t>
  </si>
  <si>
    <t>110</t>
  </si>
  <si>
    <t>116</t>
  </si>
  <si>
    <t>128</t>
  </si>
  <si>
    <t>140</t>
  </si>
  <si>
    <t>152</t>
  </si>
  <si>
    <t>164</t>
  </si>
  <si>
    <t>176</t>
  </si>
  <si>
    <t>35/38</t>
  </si>
  <si>
    <t>39/42</t>
  </si>
  <si>
    <t>43/45</t>
  </si>
  <si>
    <t>47/50</t>
  </si>
  <si>
    <t>OS</t>
  </si>
  <si>
    <t>OSFA</t>
  </si>
  <si>
    <t>PUMA</t>
  </si>
  <si>
    <t>CUP TRAINING JERSE</t>
  </si>
  <si>
    <t>JERSEY</t>
  </si>
  <si>
    <t>APPAREL</t>
  </si>
  <si>
    <t>A</t>
  </si>
  <si>
    <t>TEAMSPORT</t>
  </si>
  <si>
    <t>KIDS / JUNIOR</t>
  </si>
  <si>
    <t>BOYS UNISEX</t>
  </si>
  <si>
    <t>Puma Black-Cyber Yellow</t>
  </si>
  <si>
    <t>Pepper Green-Alpine Green</t>
  </si>
  <si>
    <t>FD COURIR EMBRO TEE</t>
  </si>
  <si>
    <t>T-SHIRT</t>
  </si>
  <si>
    <t>SPORTSTYLE PRIME</t>
  </si>
  <si>
    <t>ADULTS</t>
  </si>
  <si>
    <t>MEN</t>
  </si>
  <si>
    <t>Dusty Tan</t>
  </si>
  <si>
    <t>FD ESS BTR SWPT TR</t>
  </si>
  <si>
    <t>PANTS</t>
  </si>
  <si>
    <t>SPORTSTYLE CORE / KIDS</t>
  </si>
  <si>
    <t>no color</t>
  </si>
  <si>
    <t>FINAL21 TRG JERSEY JR</t>
  </si>
  <si>
    <t>Puma Red-Chili Pepper</t>
  </si>
  <si>
    <t>G ALPHA LEG G</t>
  </si>
  <si>
    <t>SPORTSTYLE KIDS</t>
  </si>
  <si>
    <t>GIRLS</t>
  </si>
  <si>
    <t>Puma Black</t>
  </si>
  <si>
    <t>G ESS+ ANIML AOP LEGGI</t>
  </si>
  <si>
    <t>Granola</t>
  </si>
  <si>
    <t>G MDRN SPT CREW G</t>
  </si>
  <si>
    <t>SWEATSHIRT</t>
  </si>
  <si>
    <t>Rose Quartz</t>
  </si>
  <si>
    <t>G PP TAPE TEE</t>
  </si>
  <si>
    <t>Orchid Shadow</t>
  </si>
  <si>
    <t>IND SPEED PANT JR</t>
  </si>
  <si>
    <t>KIDS</t>
  </si>
  <si>
    <t>Puma Black-Puma White</t>
  </si>
  <si>
    <t>KRAD 6 IRN SV PK RH</t>
  </si>
  <si>
    <t>CLUB</t>
  </si>
  <si>
    <t>HARDWARE</t>
  </si>
  <si>
    <t>GOLF</t>
  </si>
  <si>
    <t>Adults</t>
  </si>
  <si>
    <t>WOMEN</t>
  </si>
  <si>
    <t>GPH WNS</t>
  </si>
  <si>
    <t>KRAD FW BK PK RH</t>
  </si>
  <si>
    <t>KRAD HY BK PK RH</t>
  </si>
  <si>
    <t>LIGA JERSEY CORE JR.CYBER</t>
  </si>
  <si>
    <t>TRAINING</t>
  </si>
  <si>
    <t>JUNIOR</t>
  </si>
  <si>
    <t>Cyber Yellow-Puma Black</t>
  </si>
  <si>
    <t>LIGA JERSEY CORE JR.ELECTR</t>
  </si>
  <si>
    <t>Puma Red-Puma White</t>
  </si>
  <si>
    <t>LIGA JERSEY CORE.PUMA R</t>
  </si>
  <si>
    <t>LIGA JERSEY JR</t>
  </si>
  <si>
    <t>Prism Violet-Puma White</t>
  </si>
  <si>
    <t>Puma White-Puma Black</t>
  </si>
  <si>
    <t>Cordovan-Puma White</t>
  </si>
  <si>
    <t>LIGA JERSEY STRIPED</t>
  </si>
  <si>
    <t>LIGA SHORTS CORE JR</t>
  </si>
  <si>
    <t>SHORT</t>
  </si>
  <si>
    <t>Silver Lake Blue-Puma White</t>
  </si>
  <si>
    <t>LIGA SHORTS CORE JR.ELECTR</t>
  </si>
  <si>
    <t>Electric Blue Lemonade-White</t>
  </si>
  <si>
    <t>LIGA TRAINING 1/4 Z.YELL</t>
  </si>
  <si>
    <t>JACKET</t>
  </si>
  <si>
    <t>LIGA TRAINING JERSE</t>
  </si>
  <si>
    <t>Pepper Green-Puma White</t>
  </si>
  <si>
    <t>MAYZE STACK WNS</t>
  </si>
  <si>
    <t>SHOES</t>
  </si>
  <si>
    <t>FOOTWEAR</t>
  </si>
  <si>
    <t>Puma White-Light Sand</t>
  </si>
  <si>
    <t>766125M3</t>
  </si>
  <si>
    <t>OM 3RD JSY AUTHENTIC</t>
  </si>
  <si>
    <t>Bleu Azur-Mykonos Blue</t>
  </si>
  <si>
    <t>OM HOME SHIRT REP W SPO.WH</t>
  </si>
  <si>
    <t>FOOTBALL/SOCCER</t>
  </si>
  <si>
    <t>Puma White-Bleu Azur</t>
  </si>
  <si>
    <t>ORKID THRIFTED</t>
  </si>
  <si>
    <t>PUMA White-Frosted Ivory</t>
  </si>
  <si>
    <t>PUMA-180 PRM WNS</t>
  </si>
  <si>
    <t>Frosted Ivory-PUMA White</t>
  </si>
  <si>
    <t>PUMA White-Sedate Gray</t>
  </si>
  <si>
    <t>TEVERIS NITRO SELFLOVE</t>
  </si>
  <si>
    <t>Warm White</t>
  </si>
  <si>
    <t>Feather Gray</t>
  </si>
  <si>
    <t>W MDRN SPT CREW</t>
  </si>
  <si>
    <t>W PP TAPE DRESS</t>
  </si>
  <si>
    <t>DRESS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</si>
</sst>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€&quot;_-;\-* #,##0.00\ &quot;€&quot;_-;_-* &quot;-&quot;??\ &quot;€&quot;_-;_-@_-"/>
    <numFmt numFmtId="178" formatCode="_ * #,##0_ ;_ * \-#,##0_ ;_ * &quot;-&quot;_ ;_ @_ "/>
    <numFmt numFmtId="179" formatCode="_-* #,##0.00\ [$€-40C]_-;\-* #,##0.00\ [$€-40C]_-;_-* &quot;-&quot;??\ [$€-40C]_-;_-@_-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79" fontId="1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 vertical="center" wrapText="1"/>
    </xf>
    <xf numFmtId="179" fontId="1" fillId="2" borderId="0" xfId="0" applyNumberFormat="1" applyFont="1" applyFill="1" applyAlignment="1">
      <alignment horizontal="center" vertical="center" wrapText="1"/>
    </xf>
    <xf numFmtId="0" fontId="2" fillId="0" borderId="0" xfId="6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9" fontId="1" fillId="0" borderId="0" xfId="3" applyFont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25400</xdr:colOff>
      <xdr:row>32</xdr:row>
      <xdr:rowOff>25400</xdr:rowOff>
    </xdr:from>
    <xdr:to>
      <xdr:col>1</xdr:col>
      <xdr:colOff>736600</xdr:colOff>
      <xdr:row>32</xdr:row>
      <xdr:rowOff>736600</xdr:rowOff>
    </xdr:to>
    <xdr:pic>
      <xdr:nvPicPr>
        <xdr:cNvPr id="13" name="Image 1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2441892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33</xdr:row>
      <xdr:rowOff>25400</xdr:rowOff>
    </xdr:from>
    <xdr:to>
      <xdr:col>1</xdr:col>
      <xdr:colOff>736600</xdr:colOff>
      <xdr:row>33</xdr:row>
      <xdr:rowOff>736600</xdr:rowOff>
    </xdr:to>
    <xdr:pic>
      <xdr:nvPicPr>
        <xdr:cNvPr id="15" name="Image 1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2519045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31</xdr:row>
      <xdr:rowOff>25400</xdr:rowOff>
    </xdr:from>
    <xdr:to>
      <xdr:col>1</xdr:col>
      <xdr:colOff>736600</xdr:colOff>
      <xdr:row>31</xdr:row>
      <xdr:rowOff>736600</xdr:rowOff>
    </xdr:to>
    <xdr:pic>
      <xdr:nvPicPr>
        <xdr:cNvPr id="17" name="Image 16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23647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30</xdr:row>
      <xdr:rowOff>25400</xdr:rowOff>
    </xdr:from>
    <xdr:to>
      <xdr:col>1</xdr:col>
      <xdr:colOff>736600</xdr:colOff>
      <xdr:row>30</xdr:row>
      <xdr:rowOff>736600</xdr:rowOff>
    </xdr:to>
    <xdr:pic>
      <xdr:nvPicPr>
        <xdr:cNvPr id="19" name="Image 18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2287587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12</xdr:row>
      <xdr:rowOff>25400</xdr:rowOff>
    </xdr:from>
    <xdr:to>
      <xdr:col>1</xdr:col>
      <xdr:colOff>736600</xdr:colOff>
      <xdr:row>12</xdr:row>
      <xdr:rowOff>736600</xdr:rowOff>
    </xdr:to>
    <xdr:pic>
      <xdr:nvPicPr>
        <xdr:cNvPr id="31" name="Image 30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898842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13</xdr:row>
      <xdr:rowOff>25400</xdr:rowOff>
    </xdr:from>
    <xdr:to>
      <xdr:col>1</xdr:col>
      <xdr:colOff>736600</xdr:colOff>
      <xdr:row>13</xdr:row>
      <xdr:rowOff>736600</xdr:rowOff>
    </xdr:to>
    <xdr:pic>
      <xdr:nvPicPr>
        <xdr:cNvPr id="33" name="Image 32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975995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11</xdr:row>
      <xdr:rowOff>25400</xdr:rowOff>
    </xdr:from>
    <xdr:to>
      <xdr:col>1</xdr:col>
      <xdr:colOff>736600</xdr:colOff>
      <xdr:row>11</xdr:row>
      <xdr:rowOff>736600</xdr:rowOff>
    </xdr:to>
    <xdr:pic>
      <xdr:nvPicPr>
        <xdr:cNvPr id="35" name="Image 34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8216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</xdr:row>
      <xdr:rowOff>25400</xdr:rowOff>
    </xdr:from>
    <xdr:to>
      <xdr:col>1</xdr:col>
      <xdr:colOff>736600</xdr:colOff>
      <xdr:row>21</xdr:row>
      <xdr:rowOff>736600</xdr:rowOff>
    </xdr:to>
    <xdr:pic>
      <xdr:nvPicPr>
        <xdr:cNvPr id="47" name="Image 46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593215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</xdr:row>
      <xdr:rowOff>25400</xdr:rowOff>
    </xdr:from>
    <xdr:to>
      <xdr:col>1</xdr:col>
      <xdr:colOff>736600</xdr:colOff>
      <xdr:row>16</xdr:row>
      <xdr:rowOff>736600</xdr:rowOff>
    </xdr:to>
    <xdr:pic>
      <xdr:nvPicPr>
        <xdr:cNvPr id="49" name="Image 48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207452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</xdr:row>
      <xdr:rowOff>25400</xdr:rowOff>
    </xdr:from>
    <xdr:to>
      <xdr:col>1</xdr:col>
      <xdr:colOff>736600</xdr:colOff>
      <xdr:row>3</xdr:row>
      <xdr:rowOff>736600</xdr:rowOff>
    </xdr:to>
    <xdr:pic>
      <xdr:nvPicPr>
        <xdr:cNvPr id="61" name="Image 60"/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20447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28</xdr:row>
      <xdr:rowOff>25400</xdr:rowOff>
    </xdr:from>
    <xdr:to>
      <xdr:col>1</xdr:col>
      <xdr:colOff>736600</xdr:colOff>
      <xdr:row>28</xdr:row>
      <xdr:rowOff>736600</xdr:rowOff>
    </xdr:to>
    <xdr:pic>
      <xdr:nvPicPr>
        <xdr:cNvPr id="81" name="Image 80"/>
        <xdr:cNvPicPr>
          <a:picLocks noChangeAspect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2133282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34</xdr:row>
      <xdr:rowOff>25400</xdr:rowOff>
    </xdr:from>
    <xdr:to>
      <xdr:col>1</xdr:col>
      <xdr:colOff>736600</xdr:colOff>
      <xdr:row>34</xdr:row>
      <xdr:rowOff>736600</xdr:rowOff>
    </xdr:to>
    <xdr:pic>
      <xdr:nvPicPr>
        <xdr:cNvPr id="125" name="Image 124"/>
        <xdr:cNvPicPr>
          <a:picLocks noChangeAspect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2596197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</xdr:row>
      <xdr:rowOff>25400</xdr:rowOff>
    </xdr:from>
    <xdr:to>
      <xdr:col>1</xdr:col>
      <xdr:colOff>736600</xdr:colOff>
      <xdr:row>4</xdr:row>
      <xdr:rowOff>736600</xdr:rowOff>
    </xdr:to>
    <xdr:pic>
      <xdr:nvPicPr>
        <xdr:cNvPr id="145" name="Image 144"/>
        <xdr:cNvPicPr>
          <a:picLocks noChangeAspect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281622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</xdr:row>
      <xdr:rowOff>25400</xdr:rowOff>
    </xdr:from>
    <xdr:to>
      <xdr:col>1</xdr:col>
      <xdr:colOff>736600</xdr:colOff>
      <xdr:row>26</xdr:row>
      <xdr:rowOff>736600</xdr:rowOff>
    </xdr:to>
    <xdr:pic>
      <xdr:nvPicPr>
        <xdr:cNvPr id="265" name="Image 264"/>
        <xdr:cNvPicPr>
          <a:picLocks noChangeAspect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978977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29</xdr:row>
      <xdr:rowOff>25400</xdr:rowOff>
    </xdr:from>
    <xdr:to>
      <xdr:col>1</xdr:col>
      <xdr:colOff>736600</xdr:colOff>
      <xdr:row>29</xdr:row>
      <xdr:rowOff>736600</xdr:rowOff>
    </xdr:to>
    <xdr:pic>
      <xdr:nvPicPr>
        <xdr:cNvPr id="269" name="Image 268"/>
        <xdr:cNvPicPr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2210435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</xdr:row>
      <xdr:rowOff>25400</xdr:rowOff>
    </xdr:from>
    <xdr:to>
      <xdr:col>1</xdr:col>
      <xdr:colOff>736600</xdr:colOff>
      <xdr:row>10</xdr:row>
      <xdr:rowOff>736600</xdr:rowOff>
    </xdr:to>
    <xdr:pic>
      <xdr:nvPicPr>
        <xdr:cNvPr id="295" name="Image 294"/>
        <xdr:cNvPicPr>
          <a:picLocks noChangeAspect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744537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</xdr:row>
      <xdr:rowOff>25400</xdr:rowOff>
    </xdr:from>
    <xdr:to>
      <xdr:col>1</xdr:col>
      <xdr:colOff>736600</xdr:colOff>
      <xdr:row>2</xdr:row>
      <xdr:rowOff>736600</xdr:rowOff>
    </xdr:to>
    <xdr:pic>
      <xdr:nvPicPr>
        <xdr:cNvPr id="331" name="Image 330"/>
        <xdr:cNvPicPr>
          <a:picLocks noChangeAspect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27317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</xdr:row>
      <xdr:rowOff>25400</xdr:rowOff>
    </xdr:from>
    <xdr:to>
      <xdr:col>1</xdr:col>
      <xdr:colOff>736600</xdr:colOff>
      <xdr:row>1</xdr:row>
      <xdr:rowOff>736600</xdr:rowOff>
    </xdr:to>
    <xdr:pic>
      <xdr:nvPicPr>
        <xdr:cNvPr id="335" name="Image 334"/>
        <xdr:cNvPicPr>
          <a:picLocks noChangeAspect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50165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</xdr:row>
      <xdr:rowOff>25400</xdr:rowOff>
    </xdr:from>
    <xdr:to>
      <xdr:col>1</xdr:col>
      <xdr:colOff>736600</xdr:colOff>
      <xdr:row>18</xdr:row>
      <xdr:rowOff>736600</xdr:rowOff>
    </xdr:to>
    <xdr:pic>
      <xdr:nvPicPr>
        <xdr:cNvPr id="337" name="Image 336"/>
        <xdr:cNvPicPr>
          <a:picLocks noChangeAspect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361757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</xdr:row>
      <xdr:rowOff>25400</xdr:rowOff>
    </xdr:from>
    <xdr:to>
      <xdr:col>1</xdr:col>
      <xdr:colOff>736600</xdr:colOff>
      <xdr:row>19</xdr:row>
      <xdr:rowOff>736600</xdr:rowOff>
    </xdr:to>
    <xdr:pic>
      <xdr:nvPicPr>
        <xdr:cNvPr id="339" name="Image 338"/>
        <xdr:cNvPicPr>
          <a:picLocks noChangeAspect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43891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</xdr:row>
      <xdr:rowOff>25400</xdr:rowOff>
    </xdr:from>
    <xdr:to>
      <xdr:col>1</xdr:col>
      <xdr:colOff>736600</xdr:colOff>
      <xdr:row>22</xdr:row>
      <xdr:rowOff>736600</xdr:rowOff>
    </xdr:to>
    <xdr:pic>
      <xdr:nvPicPr>
        <xdr:cNvPr id="345" name="Image 344"/>
        <xdr:cNvPicPr>
          <a:picLocks noChangeAspect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670367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</xdr:row>
      <xdr:rowOff>25400</xdr:rowOff>
    </xdr:from>
    <xdr:to>
      <xdr:col>1</xdr:col>
      <xdr:colOff>736600</xdr:colOff>
      <xdr:row>23</xdr:row>
      <xdr:rowOff>736600</xdr:rowOff>
    </xdr:to>
    <xdr:pic>
      <xdr:nvPicPr>
        <xdr:cNvPr id="351" name="Image 350"/>
        <xdr:cNvPicPr>
          <a:picLocks noChangeAspect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74752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17</xdr:row>
      <xdr:rowOff>25400</xdr:rowOff>
    </xdr:from>
    <xdr:to>
      <xdr:col>1</xdr:col>
      <xdr:colOff>736600</xdr:colOff>
      <xdr:row>17</xdr:row>
      <xdr:rowOff>736600</xdr:rowOff>
    </xdr:to>
    <xdr:pic>
      <xdr:nvPicPr>
        <xdr:cNvPr id="363" name="Image 362"/>
        <xdr:cNvPicPr>
          <a:picLocks noChangeAspect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284605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15</xdr:row>
      <xdr:rowOff>25400</xdr:rowOff>
    </xdr:from>
    <xdr:to>
      <xdr:col>1</xdr:col>
      <xdr:colOff>736600</xdr:colOff>
      <xdr:row>15</xdr:row>
      <xdr:rowOff>736600</xdr:rowOff>
    </xdr:to>
    <xdr:pic>
      <xdr:nvPicPr>
        <xdr:cNvPr id="373" name="Image 372"/>
        <xdr:cNvPicPr>
          <a:picLocks noChangeAspect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13030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14</xdr:row>
      <xdr:rowOff>25400</xdr:rowOff>
    </xdr:from>
    <xdr:to>
      <xdr:col>1</xdr:col>
      <xdr:colOff>736600</xdr:colOff>
      <xdr:row>14</xdr:row>
      <xdr:rowOff>736600</xdr:rowOff>
    </xdr:to>
    <xdr:pic>
      <xdr:nvPicPr>
        <xdr:cNvPr id="383" name="Image 382"/>
        <xdr:cNvPicPr>
          <a:picLocks noChangeAspect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053147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9</xdr:row>
      <xdr:rowOff>25400</xdr:rowOff>
    </xdr:from>
    <xdr:to>
      <xdr:col>1</xdr:col>
      <xdr:colOff>736600</xdr:colOff>
      <xdr:row>9</xdr:row>
      <xdr:rowOff>736600</xdr:rowOff>
    </xdr:to>
    <xdr:pic>
      <xdr:nvPicPr>
        <xdr:cNvPr id="407" name="Image 406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667385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</xdr:row>
      <xdr:rowOff>25400</xdr:rowOff>
    </xdr:from>
    <xdr:to>
      <xdr:col>1</xdr:col>
      <xdr:colOff>736600</xdr:colOff>
      <xdr:row>25</xdr:row>
      <xdr:rowOff>736600</xdr:rowOff>
    </xdr:to>
    <xdr:pic>
      <xdr:nvPicPr>
        <xdr:cNvPr id="409" name="Image 408"/>
        <xdr:cNvPicPr>
          <a:picLocks noChangeAspect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901825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</xdr:row>
      <xdr:rowOff>25400</xdr:rowOff>
    </xdr:from>
    <xdr:to>
      <xdr:col>1</xdr:col>
      <xdr:colOff>736600</xdr:colOff>
      <xdr:row>20</xdr:row>
      <xdr:rowOff>736600</xdr:rowOff>
    </xdr:to>
    <xdr:pic>
      <xdr:nvPicPr>
        <xdr:cNvPr id="415" name="Image 414"/>
        <xdr:cNvPicPr>
          <a:picLocks noChangeAspect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516062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</xdr:row>
      <xdr:rowOff>25400</xdr:rowOff>
    </xdr:from>
    <xdr:to>
      <xdr:col>1</xdr:col>
      <xdr:colOff>736600</xdr:colOff>
      <xdr:row>5</xdr:row>
      <xdr:rowOff>736600</xdr:rowOff>
    </xdr:to>
    <xdr:pic>
      <xdr:nvPicPr>
        <xdr:cNvPr id="425" name="Image 424"/>
        <xdr:cNvPicPr>
          <a:picLocks noChangeAspect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358775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</xdr:row>
      <xdr:rowOff>25400</xdr:rowOff>
    </xdr:from>
    <xdr:to>
      <xdr:col>1</xdr:col>
      <xdr:colOff>736600</xdr:colOff>
      <xdr:row>6</xdr:row>
      <xdr:rowOff>736600</xdr:rowOff>
    </xdr:to>
    <xdr:pic>
      <xdr:nvPicPr>
        <xdr:cNvPr id="433" name="Image 432"/>
        <xdr:cNvPicPr>
          <a:picLocks noChangeAspect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435927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</xdr:row>
      <xdr:rowOff>25400</xdr:rowOff>
    </xdr:from>
    <xdr:to>
      <xdr:col>1</xdr:col>
      <xdr:colOff>736600</xdr:colOff>
      <xdr:row>7</xdr:row>
      <xdr:rowOff>736600</xdr:rowOff>
    </xdr:to>
    <xdr:pic>
      <xdr:nvPicPr>
        <xdr:cNvPr id="449" name="Image 448"/>
        <xdr:cNvPicPr>
          <a:picLocks noChangeAspect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51308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8</xdr:row>
      <xdr:rowOff>25400</xdr:rowOff>
    </xdr:from>
    <xdr:to>
      <xdr:col>1</xdr:col>
      <xdr:colOff>736600</xdr:colOff>
      <xdr:row>8</xdr:row>
      <xdr:rowOff>736600</xdr:rowOff>
    </xdr:to>
    <xdr:pic>
      <xdr:nvPicPr>
        <xdr:cNvPr id="463" name="Image 462"/>
        <xdr:cNvPicPr>
          <a:picLocks noChangeAspect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590232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24</xdr:row>
      <xdr:rowOff>25400</xdr:rowOff>
    </xdr:from>
    <xdr:to>
      <xdr:col>1</xdr:col>
      <xdr:colOff>736600</xdr:colOff>
      <xdr:row>24</xdr:row>
      <xdr:rowOff>736600</xdr:rowOff>
    </xdr:to>
    <xdr:pic>
      <xdr:nvPicPr>
        <xdr:cNvPr id="497" name="Image 496"/>
        <xdr:cNvPicPr>
          <a:picLocks noChangeAspect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18246725"/>
          <a:ext cx="711200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38"/>
  <sheetViews>
    <sheetView tabSelected="1" workbookViewId="0">
      <pane ySplit="1" topLeftCell="A2" activePane="bottomLeft" state="frozen"/>
      <selection/>
      <selection pane="bottomLeft" activeCell="K1" sqref="K$1:K$1048576"/>
    </sheetView>
  </sheetViews>
  <sheetFormatPr defaultColWidth="11.4454545454545" defaultRowHeight="14.5"/>
  <cols>
    <col min="1" max="1" width="13.1090909090909" style="3" customWidth="1"/>
    <col min="2" max="2" width="12.6636363636364" style="3" customWidth="1"/>
    <col min="3" max="3" width="13.3363636363636" style="3" customWidth="1"/>
    <col min="4" max="4" width="55.8909090909091" style="3" hidden="1" customWidth="1"/>
    <col min="5" max="5" width="14.3363636363636" style="3" customWidth="1"/>
    <col min="6" max="6" width="23.5545454545455" style="3" customWidth="1"/>
    <col min="7" max="7" width="9.10909090909091" style="4" customWidth="1"/>
    <col min="8" max="9" width="10.4454545454545" style="5" customWidth="1"/>
    <col min="10" max="10" width="15.4454545454545" style="5" customWidth="1"/>
    <col min="11" max="11" width="19" style="4" customWidth="1"/>
    <col min="12" max="12" width="13.6636363636364" style="4" customWidth="1"/>
    <col min="13" max="13" width="7.66363636363636" style="3" customWidth="1"/>
    <col min="14" max="14" width="25.5545454545455" style="4" customWidth="1"/>
    <col min="15" max="15" width="14.1090909090909" style="4" customWidth="1"/>
    <col min="16" max="16" width="12.4454545454545" style="4" customWidth="1"/>
    <col min="17" max="17" width="39.3363636363636" style="4" customWidth="1"/>
    <col min="18" max="18" width="8.89090909090909" style="3" customWidth="1"/>
    <col min="19" max="19" width="7.66363636363636" style="3" customWidth="1"/>
    <col min="20" max="20" width="6.55454545454545" style="3" customWidth="1"/>
    <col min="21" max="21" width="7.44545454545455" style="3" customWidth="1"/>
    <col min="22" max="22" width="6.44545454545455" style="3" customWidth="1"/>
    <col min="23" max="23" width="7.55454545454545" style="3" customWidth="1"/>
    <col min="24" max="24" width="8.66363636363636" style="3" customWidth="1"/>
    <col min="25" max="28" width="6.55454545454545" style="3" customWidth="1"/>
    <col min="29" max="29" width="7.33636363636364" style="3" customWidth="1"/>
    <col min="30" max="30" width="6.55454545454545" style="3" customWidth="1"/>
    <col min="31" max="31" width="7.33636363636364" style="3" customWidth="1"/>
    <col min="32" max="32" width="6.55454545454545" style="3" customWidth="1"/>
    <col min="33" max="33" width="7.33636363636364" style="3" customWidth="1"/>
    <col min="34" max="34" width="6.55454545454545" style="3" customWidth="1"/>
    <col min="35" max="35" width="7.33636363636364" style="3" customWidth="1"/>
    <col min="36" max="36" width="6.55454545454545" style="3" customWidth="1"/>
    <col min="37" max="37" width="7.33636363636364" style="3" customWidth="1"/>
    <col min="38" max="38" width="6.55454545454545" style="3" customWidth="1"/>
    <col min="39" max="39" width="7.33636363636364" style="3" customWidth="1"/>
    <col min="40" max="40" width="6.55454545454545" style="3" customWidth="1"/>
    <col min="41" max="41" width="7.33636363636364" style="3" customWidth="1"/>
    <col min="42" max="42" width="7.55454545454545" style="3" customWidth="1"/>
    <col min="43" max="43" width="8.33636363636364" style="3" customWidth="1"/>
    <col min="44" max="64" width="7.55454545454545" style="3" customWidth="1"/>
    <col min="65" max="72" width="8.55454545454545" style="3" customWidth="1"/>
    <col min="73" max="76" width="10.4454545454545" style="3" customWidth="1"/>
    <col min="77" max="77" width="8" style="3" customWidth="1"/>
    <col min="78" max="78" width="10.3363636363636" style="3" customWidth="1"/>
    <col min="79" max="16384" width="11.4454545454545" style="3"/>
  </cols>
  <sheetData>
    <row r="1" s="1" customFormat="1" ht="37.5" customHeight="1" spans="1:78">
      <c r="A1" s="6" t="s">
        <v>0</v>
      </c>
      <c r="B1" s="6" t="s">
        <v>1</v>
      </c>
      <c r="C1" s="6" t="s">
        <v>2</v>
      </c>
      <c r="D1" s="6"/>
      <c r="E1" s="6" t="s">
        <v>3</v>
      </c>
      <c r="F1" s="6" t="s">
        <v>4</v>
      </c>
      <c r="G1" s="6" t="s">
        <v>5</v>
      </c>
      <c r="H1" s="7" t="s">
        <v>6</v>
      </c>
      <c r="I1" s="7" t="s">
        <v>7</v>
      </c>
      <c r="J1" s="7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1" t="s">
        <v>33</v>
      </c>
      <c r="AJ1" s="11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1" t="s">
        <v>41</v>
      </c>
      <c r="AR1" s="11" t="s">
        <v>42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1" t="s">
        <v>53</v>
      </c>
      <c r="BD1" s="11" t="s">
        <v>54</v>
      </c>
      <c r="BE1" s="11" t="s">
        <v>55</v>
      </c>
      <c r="BF1" s="11" t="s">
        <v>56</v>
      </c>
      <c r="BG1" s="11" t="s">
        <v>57</v>
      </c>
      <c r="BH1" s="11" t="s">
        <v>58</v>
      </c>
      <c r="BI1" s="11" t="s">
        <v>59</v>
      </c>
      <c r="BJ1" s="11" t="s">
        <v>60</v>
      </c>
      <c r="BK1" s="11" t="s">
        <v>61</v>
      </c>
      <c r="BL1" s="11" t="s">
        <v>62</v>
      </c>
      <c r="BM1" s="11" t="s">
        <v>63</v>
      </c>
      <c r="BN1" s="11" t="s">
        <v>64</v>
      </c>
      <c r="BO1" s="11" t="s">
        <v>65</v>
      </c>
      <c r="BP1" s="11" t="s">
        <v>66</v>
      </c>
      <c r="BQ1" s="11" t="s">
        <v>67</v>
      </c>
      <c r="BR1" s="11" t="s">
        <v>68</v>
      </c>
      <c r="BS1" s="11" t="s">
        <v>69</v>
      </c>
      <c r="BT1" s="11" t="s">
        <v>70</v>
      </c>
      <c r="BU1" s="11" t="s">
        <v>71</v>
      </c>
      <c r="BV1" s="11" t="s">
        <v>72</v>
      </c>
      <c r="BW1" s="11" t="s">
        <v>73</v>
      </c>
      <c r="BX1" s="11" t="s">
        <v>74</v>
      </c>
      <c r="BY1" s="11" t="s">
        <v>75</v>
      </c>
      <c r="BZ1" s="11" t="s">
        <v>76</v>
      </c>
    </row>
    <row r="2" s="2" customFormat="1" ht="60.75" customHeight="1" spans="1:78">
      <c r="A2" s="2" t="s">
        <v>77</v>
      </c>
      <c r="C2" s="2">
        <v>65602818</v>
      </c>
      <c r="D2" s="2" t="str">
        <f t="shared" ref="D2:D36" si="0">"https://www.google.fr/search?q="&amp;A2&amp;"+"&amp;C2&amp;"&amp;client=firefox-b&amp;tbm=isch&amp;source=lnms&amp;sa=X&amp;ved=0ahUKEwj59ILMoPnTAhXDDxoKHYTrBwYQ_AUIJigB&amp;biw=1920&amp;bih=1009"</f>
        <v>https://www.google.fr/search?q=PUMA+65602818&amp;client=firefox-b&amp;tbm=isch&amp;source=lnms&amp;sa=X&amp;ved=0ahUKEwj59ILMoPnTAhXDDxoKHYTrBwYQ_AUIJigB&amp;biw=1920&amp;bih=1009</v>
      </c>
      <c r="E2" s="8" t="str">
        <f t="shared" ref="E2:E36" si="1">HYPERLINK(D2,"Google Images")</f>
        <v>Google Images</v>
      </c>
      <c r="F2" s="2" t="s">
        <v>78</v>
      </c>
      <c r="G2" s="1">
        <v>123</v>
      </c>
      <c r="H2" s="9">
        <v>20</v>
      </c>
      <c r="I2" s="9">
        <f>H2/2</f>
        <v>10</v>
      </c>
      <c r="J2" s="9">
        <f>I2*G2</f>
        <v>1230</v>
      </c>
      <c r="K2" s="2" t="s">
        <v>79</v>
      </c>
      <c r="L2" s="2" t="s">
        <v>80</v>
      </c>
      <c r="M2" s="2" t="s">
        <v>81</v>
      </c>
      <c r="N2" s="2" t="s">
        <v>82</v>
      </c>
      <c r="O2" s="2" t="s">
        <v>83</v>
      </c>
      <c r="P2" s="2" t="s">
        <v>84</v>
      </c>
      <c r="Q2" s="2" t="s">
        <v>85</v>
      </c>
      <c r="R2" s="12"/>
      <c r="T2" s="12"/>
      <c r="V2" s="12"/>
      <c r="X2" s="12"/>
      <c r="Z2" s="12"/>
      <c r="AB2" s="12"/>
      <c r="AD2" s="12"/>
      <c r="AF2" s="12"/>
      <c r="AH2" s="12"/>
      <c r="AJ2" s="12"/>
      <c r="AL2" s="12"/>
      <c r="AN2" s="12"/>
      <c r="AP2" s="12"/>
      <c r="AR2" s="12"/>
      <c r="AT2" s="12"/>
      <c r="AV2" s="12"/>
      <c r="AX2" s="12"/>
      <c r="AZ2" s="12"/>
      <c r="BB2" s="12"/>
      <c r="BD2" s="12"/>
      <c r="BF2" s="12"/>
      <c r="BH2" s="12"/>
      <c r="BJ2" s="12"/>
      <c r="BL2" s="12"/>
      <c r="BN2" s="12"/>
      <c r="BO2" s="2">
        <v>18</v>
      </c>
      <c r="BP2" s="12">
        <v>2</v>
      </c>
      <c r="BR2" s="12">
        <v>43</v>
      </c>
      <c r="BS2" s="2">
        <v>100</v>
      </c>
      <c r="BT2" s="12"/>
      <c r="BV2" s="12"/>
      <c r="BX2" s="12"/>
      <c r="BZ2" s="12"/>
    </row>
    <row r="3" s="2" customFormat="1" ht="60.75" customHeight="1" spans="1:78">
      <c r="A3" s="2" t="s">
        <v>77</v>
      </c>
      <c r="C3" s="2">
        <v>65602805</v>
      </c>
      <c r="D3" s="2" t="str">
        <f t="shared" si="0"/>
        <v>https://www.google.fr/search?q=PUMA+65602805&amp;client=firefox-b&amp;tbm=isch&amp;source=lnms&amp;sa=X&amp;ved=0ahUKEwj59ILMoPnTAhXDDxoKHYTrBwYQ_AUIJigB&amp;biw=1920&amp;bih=1009</v>
      </c>
      <c r="E3" s="8" t="str">
        <f t="shared" si="1"/>
        <v>Google Images</v>
      </c>
      <c r="F3" s="2" t="s">
        <v>78</v>
      </c>
      <c r="G3" s="1">
        <v>70</v>
      </c>
      <c r="H3" s="9">
        <v>20</v>
      </c>
      <c r="I3" s="9">
        <f t="shared" ref="I3:I36" si="2">H3/2</f>
        <v>10</v>
      </c>
      <c r="J3" s="9">
        <f t="shared" ref="J3:J36" si="3">I3*G3</f>
        <v>700</v>
      </c>
      <c r="K3" s="2" t="s">
        <v>79</v>
      </c>
      <c r="L3" s="2" t="s">
        <v>80</v>
      </c>
      <c r="M3" s="2" t="s">
        <v>81</v>
      </c>
      <c r="N3" s="2" t="s">
        <v>82</v>
      </c>
      <c r="O3" s="2" t="s">
        <v>83</v>
      </c>
      <c r="P3" s="2" t="s">
        <v>84</v>
      </c>
      <c r="Q3" s="2" t="s">
        <v>86</v>
      </c>
      <c r="R3" s="12"/>
      <c r="T3" s="12"/>
      <c r="V3" s="12"/>
      <c r="X3" s="12"/>
      <c r="Z3" s="12"/>
      <c r="AB3" s="12"/>
      <c r="AD3" s="12"/>
      <c r="AF3" s="12"/>
      <c r="AH3" s="12"/>
      <c r="AJ3" s="12"/>
      <c r="AL3" s="12"/>
      <c r="AN3" s="12"/>
      <c r="AP3" s="12"/>
      <c r="AR3" s="12"/>
      <c r="AT3" s="12"/>
      <c r="AV3" s="12"/>
      <c r="AX3" s="12"/>
      <c r="AZ3" s="12"/>
      <c r="BB3" s="12"/>
      <c r="BD3" s="12"/>
      <c r="BF3" s="12"/>
      <c r="BH3" s="12"/>
      <c r="BJ3" s="12"/>
      <c r="BL3" s="12"/>
      <c r="BN3" s="12"/>
      <c r="BO3" s="2">
        <v>19</v>
      </c>
      <c r="BP3" s="12">
        <v>51</v>
      </c>
      <c r="BR3" s="12"/>
      <c r="BT3" s="12"/>
      <c r="BV3" s="12"/>
      <c r="BX3" s="12"/>
      <c r="BZ3" s="12"/>
    </row>
    <row r="4" s="2" customFormat="1" ht="60.75" customHeight="1" spans="1:78">
      <c r="A4" s="2" t="s">
        <v>77</v>
      </c>
      <c r="C4" s="2">
        <v>62279489</v>
      </c>
      <c r="D4" s="2" t="str">
        <f t="shared" si="0"/>
        <v>https://www.google.fr/search?q=PUMA+62279489&amp;client=firefox-b&amp;tbm=isch&amp;source=lnms&amp;sa=X&amp;ved=0ahUKEwj59ILMoPnTAhXDDxoKHYTrBwYQ_AUIJigB&amp;biw=1920&amp;bih=1009</v>
      </c>
      <c r="E4" s="8" t="str">
        <f t="shared" si="1"/>
        <v>Google Images</v>
      </c>
      <c r="F4" s="2" t="s">
        <v>87</v>
      </c>
      <c r="G4" s="1">
        <v>75</v>
      </c>
      <c r="H4" s="9">
        <v>20</v>
      </c>
      <c r="I4" s="9">
        <f t="shared" si="2"/>
        <v>10</v>
      </c>
      <c r="J4" s="9">
        <f t="shared" si="3"/>
        <v>750</v>
      </c>
      <c r="K4" s="2" t="s">
        <v>88</v>
      </c>
      <c r="L4" s="2" t="s">
        <v>80</v>
      </c>
      <c r="M4" s="2" t="s">
        <v>81</v>
      </c>
      <c r="N4" s="2" t="s">
        <v>89</v>
      </c>
      <c r="O4" s="2" t="s">
        <v>90</v>
      </c>
      <c r="P4" s="2" t="s">
        <v>91</v>
      </c>
      <c r="Q4" s="2" t="s">
        <v>92</v>
      </c>
      <c r="R4" s="12"/>
      <c r="S4" s="2">
        <v>137</v>
      </c>
      <c r="T4" s="12">
        <v>327</v>
      </c>
      <c r="U4" s="2">
        <v>392</v>
      </c>
      <c r="V4" s="12">
        <v>382</v>
      </c>
      <c r="W4" s="2">
        <v>63</v>
      </c>
      <c r="X4" s="12"/>
      <c r="Z4" s="12"/>
      <c r="AB4" s="12"/>
      <c r="AD4" s="12"/>
      <c r="AF4" s="12"/>
      <c r="AH4" s="12"/>
      <c r="AJ4" s="12"/>
      <c r="AL4" s="12"/>
      <c r="AN4" s="12"/>
      <c r="AP4" s="12"/>
      <c r="AR4" s="12"/>
      <c r="AT4" s="12"/>
      <c r="AV4" s="12"/>
      <c r="AX4" s="12"/>
      <c r="AZ4" s="12"/>
      <c r="BB4" s="12"/>
      <c r="BD4" s="12"/>
      <c r="BF4" s="12"/>
      <c r="BH4" s="12"/>
      <c r="BJ4" s="12"/>
      <c r="BL4" s="12"/>
      <c r="BN4" s="12"/>
      <c r="BP4" s="12"/>
      <c r="BR4" s="12"/>
      <c r="BT4" s="12"/>
      <c r="BV4" s="12"/>
      <c r="BX4" s="12"/>
      <c r="BZ4" s="12"/>
    </row>
    <row r="5" s="2" customFormat="1" ht="60.75" customHeight="1" spans="1:78">
      <c r="A5" s="2" t="s">
        <v>77</v>
      </c>
      <c r="C5" s="2">
        <v>67329499</v>
      </c>
      <c r="D5" s="2" t="str">
        <f t="shared" si="0"/>
        <v>https://www.google.fr/search?q=PUMA+67329499&amp;client=firefox-b&amp;tbm=isch&amp;source=lnms&amp;sa=X&amp;ved=0ahUKEwj59ILMoPnTAhXDDxoKHYTrBwYQ_AUIJigB&amp;biw=1920&amp;bih=1009</v>
      </c>
      <c r="E5" s="8" t="str">
        <f t="shared" si="1"/>
        <v>Google Images</v>
      </c>
      <c r="F5" s="2" t="s">
        <v>93</v>
      </c>
      <c r="G5" s="1">
        <v>651</v>
      </c>
      <c r="H5" s="9">
        <v>60</v>
      </c>
      <c r="I5" s="9">
        <f t="shared" si="2"/>
        <v>30</v>
      </c>
      <c r="J5" s="9">
        <f t="shared" si="3"/>
        <v>19530</v>
      </c>
      <c r="K5" s="2" t="s">
        <v>94</v>
      </c>
      <c r="L5" s="2" t="s">
        <v>80</v>
      </c>
      <c r="M5" s="2" t="s">
        <v>81</v>
      </c>
      <c r="N5" s="2" t="s">
        <v>95</v>
      </c>
      <c r="O5" s="2" t="s">
        <v>90</v>
      </c>
      <c r="P5" s="2" t="s">
        <v>91</v>
      </c>
      <c r="Q5" s="2" t="s">
        <v>96</v>
      </c>
      <c r="R5" s="12"/>
      <c r="S5" s="2">
        <v>1</v>
      </c>
      <c r="T5" s="12">
        <v>122</v>
      </c>
      <c r="U5" s="2">
        <v>263</v>
      </c>
      <c r="V5" s="12">
        <v>243</v>
      </c>
      <c r="W5" s="2">
        <v>102</v>
      </c>
      <c r="X5" s="12"/>
      <c r="Z5" s="12"/>
      <c r="AB5" s="12"/>
      <c r="AD5" s="12"/>
      <c r="AF5" s="12"/>
      <c r="AH5" s="12"/>
      <c r="AJ5" s="12"/>
      <c r="AL5" s="12"/>
      <c r="AN5" s="12"/>
      <c r="AP5" s="12"/>
      <c r="AR5" s="12"/>
      <c r="AT5" s="12"/>
      <c r="AV5" s="12"/>
      <c r="AX5" s="12"/>
      <c r="AZ5" s="12"/>
      <c r="BB5" s="12"/>
      <c r="BD5" s="12"/>
      <c r="BF5" s="12"/>
      <c r="BH5" s="12"/>
      <c r="BJ5" s="12"/>
      <c r="BL5" s="12"/>
      <c r="BN5" s="12"/>
      <c r="BP5" s="12"/>
      <c r="BR5" s="12"/>
      <c r="BT5" s="12"/>
      <c r="BV5" s="12"/>
      <c r="BX5" s="12"/>
      <c r="BZ5" s="12"/>
    </row>
    <row r="6" s="2" customFormat="1" ht="60.75" customHeight="1" spans="1:78">
      <c r="A6" s="2" t="s">
        <v>77</v>
      </c>
      <c r="C6" s="2">
        <v>65668001</v>
      </c>
      <c r="D6" s="2" t="str">
        <f t="shared" si="0"/>
        <v>https://www.google.fr/search?q=PUMA+65668001&amp;client=firefox-b&amp;tbm=isch&amp;source=lnms&amp;sa=X&amp;ved=0ahUKEwj59ILMoPnTAhXDDxoKHYTrBwYQ_AUIJigB&amp;biw=1920&amp;bih=1009</v>
      </c>
      <c r="E6" s="8" t="str">
        <f t="shared" si="1"/>
        <v>Google Images</v>
      </c>
      <c r="F6" s="2" t="s">
        <v>97</v>
      </c>
      <c r="G6" s="1">
        <v>202</v>
      </c>
      <c r="H6" s="9">
        <v>30</v>
      </c>
      <c r="I6" s="9">
        <f t="shared" si="2"/>
        <v>15</v>
      </c>
      <c r="J6" s="9">
        <f t="shared" si="3"/>
        <v>3030</v>
      </c>
      <c r="K6" s="2" t="s">
        <v>79</v>
      </c>
      <c r="L6" s="2" t="s">
        <v>80</v>
      </c>
      <c r="M6" s="2" t="s">
        <v>81</v>
      </c>
      <c r="N6" s="2" t="s">
        <v>82</v>
      </c>
      <c r="O6" s="2" t="s">
        <v>83</v>
      </c>
      <c r="P6" s="2" t="s">
        <v>84</v>
      </c>
      <c r="Q6" s="2" t="s">
        <v>98</v>
      </c>
      <c r="R6" s="12"/>
      <c r="T6" s="12"/>
      <c r="V6" s="12"/>
      <c r="X6" s="12"/>
      <c r="Z6" s="12"/>
      <c r="AB6" s="12"/>
      <c r="AD6" s="12"/>
      <c r="AF6" s="12"/>
      <c r="AH6" s="12"/>
      <c r="AJ6" s="12"/>
      <c r="AL6" s="12"/>
      <c r="AN6" s="12"/>
      <c r="AP6" s="12"/>
      <c r="AR6" s="12"/>
      <c r="AT6" s="12"/>
      <c r="AV6" s="12"/>
      <c r="AX6" s="12"/>
      <c r="AZ6" s="12"/>
      <c r="BB6" s="12"/>
      <c r="BD6" s="12"/>
      <c r="BF6" s="12"/>
      <c r="BH6" s="12"/>
      <c r="BJ6" s="12"/>
      <c r="BL6" s="12"/>
      <c r="BN6" s="12"/>
      <c r="BO6" s="2">
        <v>28</v>
      </c>
      <c r="BP6" s="12">
        <v>46</v>
      </c>
      <c r="BQ6" s="2">
        <v>47</v>
      </c>
      <c r="BR6" s="12">
        <v>30</v>
      </c>
      <c r="BS6" s="2">
        <v>33</v>
      </c>
      <c r="BT6" s="12">
        <v>18</v>
      </c>
      <c r="BV6" s="12"/>
      <c r="BX6" s="12"/>
      <c r="BZ6" s="12"/>
    </row>
    <row r="7" s="2" customFormat="1" ht="60.75" customHeight="1" spans="1:78">
      <c r="A7" s="2" t="s">
        <v>77</v>
      </c>
      <c r="C7" s="2">
        <v>67022001</v>
      </c>
      <c r="D7" s="2" t="str">
        <f t="shared" si="0"/>
        <v>https://www.google.fr/search?q=PUMA+67022001&amp;client=firefox-b&amp;tbm=isch&amp;source=lnms&amp;sa=X&amp;ved=0ahUKEwj59ILMoPnTAhXDDxoKHYTrBwYQ_AUIJigB&amp;biw=1920&amp;bih=1009</v>
      </c>
      <c r="E7" s="8" t="str">
        <f t="shared" si="1"/>
        <v>Google Images</v>
      </c>
      <c r="F7" s="2" t="s">
        <v>99</v>
      </c>
      <c r="G7" s="1">
        <v>877</v>
      </c>
      <c r="H7" s="9">
        <v>23</v>
      </c>
      <c r="I7" s="9">
        <f t="shared" si="2"/>
        <v>11.5</v>
      </c>
      <c r="J7" s="9">
        <f t="shared" si="3"/>
        <v>10085.5</v>
      </c>
      <c r="K7" s="2" t="s">
        <v>94</v>
      </c>
      <c r="L7" s="2" t="s">
        <v>80</v>
      </c>
      <c r="M7" s="2" t="s">
        <v>81</v>
      </c>
      <c r="N7" s="2" t="s">
        <v>100</v>
      </c>
      <c r="O7" s="2" t="s">
        <v>83</v>
      </c>
      <c r="P7" s="2" t="s">
        <v>101</v>
      </c>
      <c r="Q7" s="2" t="s">
        <v>102</v>
      </c>
      <c r="R7" s="12"/>
      <c r="T7" s="12"/>
      <c r="V7" s="12"/>
      <c r="X7" s="12"/>
      <c r="Z7" s="12"/>
      <c r="AB7" s="12"/>
      <c r="AD7" s="12"/>
      <c r="AF7" s="12"/>
      <c r="AH7" s="12"/>
      <c r="AJ7" s="12"/>
      <c r="AL7" s="12"/>
      <c r="AN7" s="12"/>
      <c r="AP7" s="12"/>
      <c r="AR7" s="12"/>
      <c r="AT7" s="12"/>
      <c r="AV7" s="12"/>
      <c r="AX7" s="12"/>
      <c r="AZ7" s="12"/>
      <c r="BB7" s="12"/>
      <c r="BD7" s="12"/>
      <c r="BF7" s="12"/>
      <c r="BH7" s="12"/>
      <c r="BJ7" s="12"/>
      <c r="BL7" s="12"/>
      <c r="BM7" s="2">
        <v>1</v>
      </c>
      <c r="BN7" s="12">
        <v>14</v>
      </c>
      <c r="BO7" s="2">
        <v>70</v>
      </c>
      <c r="BP7" s="12">
        <v>200</v>
      </c>
      <c r="BQ7" s="2">
        <v>388</v>
      </c>
      <c r="BR7" s="12">
        <v>446</v>
      </c>
      <c r="BS7" s="2">
        <v>290</v>
      </c>
      <c r="BT7" s="12">
        <v>83</v>
      </c>
      <c r="BV7" s="12"/>
      <c r="BX7" s="12"/>
      <c r="BZ7" s="12"/>
    </row>
    <row r="8" s="2" customFormat="1" ht="60.75" customHeight="1" spans="1:78">
      <c r="A8" s="2" t="s">
        <v>77</v>
      </c>
      <c r="C8" s="2">
        <v>67351988</v>
      </c>
      <c r="D8" s="2" t="str">
        <f t="shared" si="0"/>
        <v>https://www.google.fr/search?q=PUMA+67351988&amp;client=firefox-b&amp;tbm=isch&amp;source=lnms&amp;sa=X&amp;ved=0ahUKEwj59ILMoPnTAhXDDxoKHYTrBwYQ_AUIJigB&amp;biw=1920&amp;bih=1009</v>
      </c>
      <c r="E8" s="8" t="str">
        <f t="shared" si="1"/>
        <v>Google Images</v>
      </c>
      <c r="F8" s="2" t="s">
        <v>103</v>
      </c>
      <c r="G8" s="1">
        <v>202</v>
      </c>
      <c r="H8" s="9">
        <v>30</v>
      </c>
      <c r="I8" s="9">
        <f t="shared" si="2"/>
        <v>15</v>
      </c>
      <c r="J8" s="9">
        <f t="shared" si="3"/>
        <v>3030</v>
      </c>
      <c r="K8" s="2" t="s">
        <v>94</v>
      </c>
      <c r="L8" s="2" t="s">
        <v>80</v>
      </c>
      <c r="M8" s="2" t="s">
        <v>81</v>
      </c>
      <c r="N8" s="2" t="s">
        <v>100</v>
      </c>
      <c r="O8" s="2" t="s">
        <v>83</v>
      </c>
      <c r="P8" s="2" t="s">
        <v>101</v>
      </c>
      <c r="Q8" s="2" t="s">
        <v>104</v>
      </c>
      <c r="R8" s="12"/>
      <c r="T8" s="12"/>
      <c r="V8" s="12"/>
      <c r="X8" s="12"/>
      <c r="Z8" s="12"/>
      <c r="AB8" s="12"/>
      <c r="AD8" s="12"/>
      <c r="AF8" s="12"/>
      <c r="AH8" s="12"/>
      <c r="AJ8" s="12"/>
      <c r="AL8" s="12"/>
      <c r="AN8" s="12"/>
      <c r="AP8" s="12"/>
      <c r="AR8" s="12"/>
      <c r="AT8" s="12"/>
      <c r="AV8" s="12"/>
      <c r="AX8" s="12"/>
      <c r="AZ8" s="12"/>
      <c r="BB8" s="12"/>
      <c r="BD8" s="12"/>
      <c r="BF8" s="12"/>
      <c r="BH8" s="12"/>
      <c r="BJ8" s="12"/>
      <c r="BL8" s="12"/>
      <c r="BN8" s="12"/>
      <c r="BO8" s="2">
        <v>39</v>
      </c>
      <c r="BP8" s="12">
        <v>70</v>
      </c>
      <c r="BQ8" s="2">
        <v>150</v>
      </c>
      <c r="BR8" s="12">
        <v>254</v>
      </c>
      <c r="BS8" s="2">
        <v>202</v>
      </c>
      <c r="BT8" s="12">
        <v>121</v>
      </c>
      <c r="BV8" s="12"/>
      <c r="BX8" s="12"/>
      <c r="BZ8" s="12"/>
    </row>
    <row r="9" s="2" customFormat="1" ht="60.75" customHeight="1" spans="1:78">
      <c r="A9" s="2" t="s">
        <v>77</v>
      </c>
      <c r="C9" s="2">
        <v>67019247</v>
      </c>
      <c r="D9" s="2" t="str">
        <f t="shared" si="0"/>
        <v>https://www.google.fr/search?q=PUMA+67019247&amp;client=firefox-b&amp;tbm=isch&amp;source=lnms&amp;sa=X&amp;ved=0ahUKEwj59ILMoPnTAhXDDxoKHYTrBwYQ_AUIJigB&amp;biw=1920&amp;bih=1009</v>
      </c>
      <c r="E9" s="8" t="str">
        <f t="shared" si="1"/>
        <v>Google Images</v>
      </c>
      <c r="F9" s="2" t="s">
        <v>105</v>
      </c>
      <c r="G9" s="1">
        <v>991</v>
      </c>
      <c r="H9" s="9">
        <v>40</v>
      </c>
      <c r="I9" s="9">
        <f t="shared" si="2"/>
        <v>20</v>
      </c>
      <c r="J9" s="9">
        <f t="shared" si="3"/>
        <v>19820</v>
      </c>
      <c r="K9" s="2" t="s">
        <v>106</v>
      </c>
      <c r="L9" s="2" t="s">
        <v>80</v>
      </c>
      <c r="M9" s="2" t="s">
        <v>81</v>
      </c>
      <c r="N9" s="2" t="s">
        <v>100</v>
      </c>
      <c r="O9" s="2" t="s">
        <v>83</v>
      </c>
      <c r="P9" s="2" t="s">
        <v>101</v>
      </c>
      <c r="Q9" s="2" t="s">
        <v>107</v>
      </c>
      <c r="R9" s="12"/>
      <c r="T9" s="12"/>
      <c r="V9" s="12"/>
      <c r="X9" s="12"/>
      <c r="Z9" s="12"/>
      <c r="AB9" s="12"/>
      <c r="AD9" s="12"/>
      <c r="AF9" s="12"/>
      <c r="AH9" s="12"/>
      <c r="AJ9" s="12"/>
      <c r="AL9" s="12"/>
      <c r="AN9" s="12"/>
      <c r="AP9" s="12"/>
      <c r="AR9" s="12"/>
      <c r="AT9" s="12"/>
      <c r="AV9" s="12"/>
      <c r="AX9" s="12"/>
      <c r="AZ9" s="12"/>
      <c r="BB9" s="12"/>
      <c r="BD9" s="12"/>
      <c r="BF9" s="12"/>
      <c r="BH9" s="12"/>
      <c r="BJ9" s="12"/>
      <c r="BL9" s="12"/>
      <c r="BM9" s="2">
        <v>3</v>
      </c>
      <c r="BN9" s="12">
        <v>3</v>
      </c>
      <c r="BO9" s="2">
        <v>61</v>
      </c>
      <c r="BP9" s="12">
        <v>154</v>
      </c>
      <c r="BQ9" s="2">
        <v>270</v>
      </c>
      <c r="BR9" s="12">
        <v>304</v>
      </c>
      <c r="BS9" s="2">
        <v>170</v>
      </c>
      <c r="BT9" s="12">
        <v>26</v>
      </c>
      <c r="BV9" s="12"/>
      <c r="BX9" s="12"/>
      <c r="BZ9" s="12"/>
    </row>
    <row r="10" s="2" customFormat="1" ht="60.75" customHeight="1" spans="1:78">
      <c r="A10" s="2" t="s">
        <v>77</v>
      </c>
      <c r="C10" s="2">
        <v>67354464</v>
      </c>
      <c r="D10" s="2" t="str">
        <f t="shared" si="0"/>
        <v>https://www.google.fr/search?q=PUMA+67354464&amp;client=firefox-b&amp;tbm=isch&amp;source=lnms&amp;sa=X&amp;ved=0ahUKEwj59ILMoPnTAhXDDxoKHYTrBwYQ_AUIJigB&amp;biw=1920&amp;bih=1009</v>
      </c>
      <c r="E10" s="8" t="str">
        <f t="shared" si="1"/>
        <v>Google Images</v>
      </c>
      <c r="F10" s="2" t="s">
        <v>108</v>
      </c>
      <c r="G10" s="1">
        <v>992</v>
      </c>
      <c r="H10" s="9">
        <v>23</v>
      </c>
      <c r="I10" s="9">
        <f t="shared" si="2"/>
        <v>11.5</v>
      </c>
      <c r="J10" s="9">
        <f t="shared" si="3"/>
        <v>11408</v>
      </c>
      <c r="K10" s="2" t="s">
        <v>88</v>
      </c>
      <c r="L10" s="2" t="s">
        <v>80</v>
      </c>
      <c r="M10" s="2" t="s">
        <v>81</v>
      </c>
      <c r="N10" s="2" t="s">
        <v>100</v>
      </c>
      <c r="O10" s="2" t="s">
        <v>83</v>
      </c>
      <c r="P10" s="2" t="s">
        <v>101</v>
      </c>
      <c r="Q10" s="2" t="s">
        <v>109</v>
      </c>
      <c r="R10" s="12"/>
      <c r="T10" s="12"/>
      <c r="V10" s="12"/>
      <c r="X10" s="12"/>
      <c r="Z10" s="12"/>
      <c r="AB10" s="12"/>
      <c r="AD10" s="12"/>
      <c r="AF10" s="12"/>
      <c r="AH10" s="12"/>
      <c r="AJ10" s="12"/>
      <c r="AL10" s="12"/>
      <c r="AN10" s="12"/>
      <c r="AP10" s="12"/>
      <c r="AR10" s="12"/>
      <c r="AT10" s="12"/>
      <c r="AV10" s="12"/>
      <c r="AX10" s="12"/>
      <c r="AZ10" s="12"/>
      <c r="BB10" s="12"/>
      <c r="BD10" s="12"/>
      <c r="BF10" s="12"/>
      <c r="BH10" s="12"/>
      <c r="BJ10" s="12"/>
      <c r="BL10" s="12"/>
      <c r="BN10" s="12"/>
      <c r="BO10" s="2">
        <v>110</v>
      </c>
      <c r="BP10" s="12">
        <v>160</v>
      </c>
      <c r="BQ10" s="2">
        <v>217</v>
      </c>
      <c r="BR10" s="12">
        <v>217</v>
      </c>
      <c r="BS10" s="2">
        <v>179</v>
      </c>
      <c r="BT10" s="12">
        <v>109</v>
      </c>
      <c r="BV10" s="12"/>
      <c r="BX10" s="12"/>
      <c r="BZ10" s="12"/>
    </row>
    <row r="11" s="2" customFormat="1" ht="60.75" customHeight="1" spans="1:78">
      <c r="A11" s="2" t="s">
        <v>77</v>
      </c>
      <c r="C11" s="2">
        <v>65733101</v>
      </c>
      <c r="D11" s="2" t="str">
        <f t="shared" si="0"/>
        <v>https://www.google.fr/search?q=PUMA+65733101&amp;client=firefox-b&amp;tbm=isch&amp;source=lnms&amp;sa=X&amp;ved=0ahUKEwj59ILMoPnTAhXDDxoKHYTrBwYQ_AUIJigB&amp;biw=1920&amp;bih=1009</v>
      </c>
      <c r="E11" s="8" t="str">
        <f t="shared" si="1"/>
        <v>Google Images</v>
      </c>
      <c r="F11" s="2" t="s">
        <v>110</v>
      </c>
      <c r="G11" s="1">
        <v>920</v>
      </c>
      <c r="H11" s="9">
        <v>35</v>
      </c>
      <c r="I11" s="9">
        <f t="shared" si="2"/>
        <v>17.5</v>
      </c>
      <c r="J11" s="9">
        <f t="shared" si="3"/>
        <v>16100</v>
      </c>
      <c r="K11" s="2" t="s">
        <v>94</v>
      </c>
      <c r="L11" s="2" t="s">
        <v>80</v>
      </c>
      <c r="M11" s="2" t="s">
        <v>81</v>
      </c>
      <c r="N11" s="2" t="s">
        <v>82</v>
      </c>
      <c r="O11" s="2" t="s">
        <v>111</v>
      </c>
      <c r="P11" s="2" t="s">
        <v>84</v>
      </c>
      <c r="Q11" s="2" t="s">
        <v>112</v>
      </c>
      <c r="R11" s="12"/>
      <c r="T11" s="12"/>
      <c r="V11" s="12"/>
      <c r="X11" s="12"/>
      <c r="Z11" s="12"/>
      <c r="AB11" s="12"/>
      <c r="AD11" s="12"/>
      <c r="AF11" s="12"/>
      <c r="AH11" s="12"/>
      <c r="AJ11" s="12"/>
      <c r="AL11" s="12"/>
      <c r="AN11" s="12"/>
      <c r="AP11" s="12"/>
      <c r="AR11" s="12"/>
      <c r="AT11" s="12"/>
      <c r="AV11" s="12"/>
      <c r="AX11" s="12"/>
      <c r="AZ11" s="12"/>
      <c r="BB11" s="12"/>
      <c r="BD11" s="12"/>
      <c r="BF11" s="12"/>
      <c r="BH11" s="12"/>
      <c r="BJ11" s="12"/>
      <c r="BL11" s="12"/>
      <c r="BN11" s="12"/>
      <c r="BO11" s="2">
        <v>60</v>
      </c>
      <c r="BP11" s="12">
        <v>140</v>
      </c>
      <c r="BQ11" s="2">
        <v>280</v>
      </c>
      <c r="BR11" s="12">
        <v>320</v>
      </c>
      <c r="BS11" s="2">
        <v>120</v>
      </c>
      <c r="BT11" s="12"/>
      <c r="BV11" s="12"/>
      <c r="BX11" s="12"/>
      <c r="BZ11" s="12"/>
    </row>
    <row r="12" s="2" customFormat="1" ht="60.75" customHeight="1" spans="1:78">
      <c r="A12" s="2" t="s">
        <v>77</v>
      </c>
      <c r="C12" s="2">
        <v>91438425</v>
      </c>
      <c r="D12" s="2" t="str">
        <f t="shared" si="0"/>
        <v>https://www.google.fr/search?q=PUMA+91438425&amp;client=firefox-b&amp;tbm=isch&amp;source=lnms&amp;sa=X&amp;ved=0ahUKEwj59ILMoPnTAhXDDxoKHYTrBwYQ_AUIJigB&amp;biw=1920&amp;bih=1009</v>
      </c>
      <c r="E12" s="8" t="str">
        <f t="shared" si="1"/>
        <v>Google Images</v>
      </c>
      <c r="F12" s="2" t="s">
        <v>113</v>
      </c>
      <c r="G12" s="1">
        <v>2</v>
      </c>
      <c r="H12" s="9">
        <v>899</v>
      </c>
      <c r="I12" s="9">
        <f t="shared" si="2"/>
        <v>449.5</v>
      </c>
      <c r="J12" s="9">
        <f t="shared" si="3"/>
        <v>899</v>
      </c>
      <c r="K12" s="2" t="s">
        <v>114</v>
      </c>
      <c r="L12" s="2" t="s">
        <v>115</v>
      </c>
      <c r="M12" s="2" t="s">
        <v>81</v>
      </c>
      <c r="N12" s="2" t="s">
        <v>116</v>
      </c>
      <c r="O12" s="2" t="s">
        <v>117</v>
      </c>
      <c r="P12" s="2" t="s">
        <v>118</v>
      </c>
      <c r="Q12" s="2" t="s">
        <v>119</v>
      </c>
      <c r="R12" s="12"/>
      <c r="T12" s="12"/>
      <c r="V12" s="12"/>
      <c r="X12" s="12"/>
      <c r="Z12" s="12"/>
      <c r="AB12" s="12"/>
      <c r="AD12" s="12"/>
      <c r="AF12" s="12"/>
      <c r="AH12" s="12">
        <v>2</v>
      </c>
      <c r="AJ12" s="12"/>
      <c r="AL12" s="12"/>
      <c r="AN12" s="12"/>
      <c r="AP12" s="12"/>
      <c r="AR12" s="12"/>
      <c r="AT12" s="12"/>
      <c r="AV12" s="12"/>
      <c r="AX12" s="12"/>
      <c r="AZ12" s="12"/>
      <c r="BB12" s="12"/>
      <c r="BD12" s="12"/>
      <c r="BF12" s="12"/>
      <c r="BH12" s="12"/>
      <c r="BJ12" s="12"/>
      <c r="BL12" s="12"/>
      <c r="BN12" s="12"/>
      <c r="BP12" s="12"/>
      <c r="BR12" s="12"/>
      <c r="BT12" s="12"/>
      <c r="BV12" s="12"/>
      <c r="BX12" s="12"/>
      <c r="BZ12" s="12"/>
    </row>
    <row r="13" s="2" customFormat="1" ht="60.75" customHeight="1" spans="1:78">
      <c r="A13" s="2" t="s">
        <v>77</v>
      </c>
      <c r="C13" s="2">
        <v>91433525</v>
      </c>
      <c r="D13" s="2" t="str">
        <f t="shared" si="0"/>
        <v>https://www.google.fr/search?q=PUMA+91433525&amp;client=firefox-b&amp;tbm=isch&amp;source=lnms&amp;sa=X&amp;ved=0ahUKEwj59ILMoPnTAhXDDxoKHYTrBwYQ_AUIJigB&amp;biw=1920&amp;bih=1009</v>
      </c>
      <c r="E13" s="8" t="str">
        <f t="shared" si="1"/>
        <v>Google Images</v>
      </c>
      <c r="F13" s="2" t="s">
        <v>120</v>
      </c>
      <c r="G13" s="1">
        <v>1</v>
      </c>
      <c r="H13" s="9">
        <v>299</v>
      </c>
      <c r="I13" s="9">
        <f t="shared" si="2"/>
        <v>149.5</v>
      </c>
      <c r="J13" s="9">
        <f t="shared" si="3"/>
        <v>149.5</v>
      </c>
      <c r="K13" s="2" t="s">
        <v>114</v>
      </c>
      <c r="L13" s="2" t="s">
        <v>115</v>
      </c>
      <c r="M13" s="2" t="s">
        <v>81</v>
      </c>
      <c r="N13" s="2" t="s">
        <v>116</v>
      </c>
      <c r="O13" s="2" t="s">
        <v>117</v>
      </c>
      <c r="P13" s="2" t="s">
        <v>118</v>
      </c>
      <c r="Q13" s="2" t="s">
        <v>119</v>
      </c>
      <c r="R13" s="12"/>
      <c r="T13" s="12"/>
      <c r="V13" s="12"/>
      <c r="X13" s="12"/>
      <c r="Z13" s="12"/>
      <c r="AB13" s="12"/>
      <c r="AD13" s="12"/>
      <c r="AF13" s="12"/>
      <c r="AH13" s="12"/>
      <c r="AJ13" s="12">
        <v>1</v>
      </c>
      <c r="AL13" s="12"/>
      <c r="AN13" s="12"/>
      <c r="AP13" s="12"/>
      <c r="AR13" s="12"/>
      <c r="AT13" s="12"/>
      <c r="AV13" s="12"/>
      <c r="AX13" s="12"/>
      <c r="AZ13" s="12"/>
      <c r="BB13" s="12"/>
      <c r="BD13" s="12"/>
      <c r="BF13" s="12"/>
      <c r="BH13" s="12"/>
      <c r="BJ13" s="12"/>
      <c r="BL13" s="12"/>
      <c r="BN13" s="12"/>
      <c r="BP13" s="12"/>
      <c r="BR13" s="12"/>
      <c r="BT13" s="12"/>
      <c r="BV13" s="12"/>
      <c r="BX13" s="12"/>
      <c r="BZ13" s="12"/>
    </row>
    <row r="14" s="2" customFormat="1" ht="60.75" customHeight="1" spans="1:78">
      <c r="A14" s="2" t="s">
        <v>77</v>
      </c>
      <c r="C14" s="2">
        <v>91434625</v>
      </c>
      <c r="D14" s="2" t="str">
        <f t="shared" si="0"/>
        <v>https://www.google.fr/search?q=PUMA+91434625&amp;client=firefox-b&amp;tbm=isch&amp;source=lnms&amp;sa=X&amp;ved=0ahUKEwj59ILMoPnTAhXDDxoKHYTrBwYQ_AUIJigB&amp;biw=1920&amp;bih=1009</v>
      </c>
      <c r="E14" s="8" t="str">
        <f t="shared" si="1"/>
        <v>Google Images</v>
      </c>
      <c r="F14" s="2" t="s">
        <v>121</v>
      </c>
      <c r="G14" s="1">
        <v>1</v>
      </c>
      <c r="H14" s="9">
        <v>239</v>
      </c>
      <c r="I14" s="9">
        <f t="shared" si="2"/>
        <v>119.5</v>
      </c>
      <c r="J14" s="9">
        <f t="shared" si="3"/>
        <v>119.5</v>
      </c>
      <c r="K14" s="2" t="s">
        <v>114</v>
      </c>
      <c r="L14" s="2" t="s">
        <v>115</v>
      </c>
      <c r="M14" s="2" t="s">
        <v>81</v>
      </c>
      <c r="N14" s="2" t="s">
        <v>116</v>
      </c>
      <c r="O14" s="2" t="s">
        <v>117</v>
      </c>
      <c r="P14" s="2" t="s">
        <v>118</v>
      </c>
      <c r="Q14" s="2" t="s">
        <v>119</v>
      </c>
      <c r="R14" s="12"/>
      <c r="T14" s="12"/>
      <c r="V14" s="12"/>
      <c r="X14" s="12"/>
      <c r="Z14" s="12"/>
      <c r="AB14" s="12"/>
      <c r="AD14" s="12"/>
      <c r="AF14" s="12">
        <v>1</v>
      </c>
      <c r="AH14" s="12"/>
      <c r="AJ14" s="12"/>
      <c r="AL14" s="12"/>
      <c r="AN14" s="12"/>
      <c r="AP14" s="12"/>
      <c r="AR14" s="12"/>
      <c r="AT14" s="12"/>
      <c r="AV14" s="12"/>
      <c r="AX14" s="12"/>
      <c r="AZ14" s="12"/>
      <c r="BB14" s="12"/>
      <c r="BD14" s="12"/>
      <c r="BF14" s="12"/>
      <c r="BH14" s="12"/>
      <c r="BJ14" s="12"/>
      <c r="BL14" s="12"/>
      <c r="BN14" s="12"/>
      <c r="BP14" s="12"/>
      <c r="BR14" s="12"/>
      <c r="BT14" s="12"/>
      <c r="BV14" s="12"/>
      <c r="BX14" s="12"/>
      <c r="BZ14" s="12"/>
    </row>
    <row r="15" s="2" customFormat="1" ht="60.75" customHeight="1" spans="1:78">
      <c r="A15" s="2" t="s">
        <v>77</v>
      </c>
      <c r="C15" s="2">
        <v>70354207</v>
      </c>
      <c r="D15" s="2" t="str">
        <f t="shared" si="0"/>
        <v>https://www.google.fr/search?q=PUMA+70354207&amp;client=firefox-b&amp;tbm=isch&amp;source=lnms&amp;sa=X&amp;ved=0ahUKEwj59ILMoPnTAhXDDxoKHYTrBwYQ_AUIJigB&amp;biw=1920&amp;bih=1009</v>
      </c>
      <c r="E15" s="8" t="str">
        <f t="shared" si="1"/>
        <v>Google Images</v>
      </c>
      <c r="F15" s="2" t="s">
        <v>122</v>
      </c>
      <c r="G15" s="1">
        <v>335</v>
      </c>
      <c r="H15" s="9">
        <v>13</v>
      </c>
      <c r="I15" s="9">
        <f t="shared" si="2"/>
        <v>6.5</v>
      </c>
      <c r="J15" s="9">
        <f t="shared" si="3"/>
        <v>2177.5</v>
      </c>
      <c r="K15" s="2" t="s">
        <v>79</v>
      </c>
      <c r="L15" s="2" t="s">
        <v>80</v>
      </c>
      <c r="M15" s="2" t="s">
        <v>81</v>
      </c>
      <c r="N15" s="2" t="s">
        <v>123</v>
      </c>
      <c r="O15" s="2" t="s">
        <v>83</v>
      </c>
      <c r="P15" s="2" t="s">
        <v>124</v>
      </c>
      <c r="Q15" s="2" t="s">
        <v>125</v>
      </c>
      <c r="R15" s="12"/>
      <c r="T15" s="12"/>
      <c r="V15" s="12"/>
      <c r="X15" s="12"/>
      <c r="Z15" s="12"/>
      <c r="AB15" s="12"/>
      <c r="AD15" s="12"/>
      <c r="AF15" s="12"/>
      <c r="AH15" s="12"/>
      <c r="AJ15" s="12"/>
      <c r="AL15" s="12"/>
      <c r="AN15" s="12"/>
      <c r="AP15" s="12"/>
      <c r="AR15" s="12"/>
      <c r="AT15" s="12"/>
      <c r="AV15" s="12"/>
      <c r="AX15" s="12"/>
      <c r="AZ15" s="12"/>
      <c r="BB15" s="12"/>
      <c r="BD15" s="12"/>
      <c r="BF15" s="12"/>
      <c r="BH15" s="12"/>
      <c r="BJ15" s="12"/>
      <c r="BL15" s="12"/>
      <c r="BN15" s="12"/>
      <c r="BO15" s="2">
        <v>165</v>
      </c>
      <c r="BP15" s="12">
        <v>64</v>
      </c>
      <c r="BR15" s="12"/>
      <c r="BS15" s="2">
        <v>90</v>
      </c>
      <c r="BT15" s="12">
        <v>166</v>
      </c>
      <c r="BV15" s="12"/>
      <c r="BX15" s="12"/>
      <c r="BZ15" s="12"/>
    </row>
    <row r="16" s="2" customFormat="1" ht="60.75" customHeight="1" spans="1:78">
      <c r="A16" s="2" t="s">
        <v>77</v>
      </c>
      <c r="C16" s="2">
        <v>70354201</v>
      </c>
      <c r="D16" s="2" t="str">
        <f t="shared" si="0"/>
        <v>https://www.google.fr/search?q=PUMA+70354201&amp;client=firefox-b&amp;tbm=isch&amp;source=lnms&amp;sa=X&amp;ved=0ahUKEwj59ILMoPnTAhXDDxoKHYTrBwYQ_AUIJigB&amp;biw=1920&amp;bih=1009</v>
      </c>
      <c r="E16" s="8" t="str">
        <f t="shared" si="1"/>
        <v>Google Images</v>
      </c>
      <c r="F16" s="2" t="s">
        <v>126</v>
      </c>
      <c r="G16" s="1">
        <v>558</v>
      </c>
      <c r="H16" s="9">
        <v>13</v>
      </c>
      <c r="I16" s="9">
        <f t="shared" si="2"/>
        <v>6.5</v>
      </c>
      <c r="J16" s="9">
        <f t="shared" si="3"/>
        <v>3627</v>
      </c>
      <c r="K16" s="2" t="s">
        <v>79</v>
      </c>
      <c r="L16" s="2" t="s">
        <v>80</v>
      </c>
      <c r="M16" s="2" t="s">
        <v>81</v>
      </c>
      <c r="N16" s="2" t="s">
        <v>123</v>
      </c>
      <c r="O16" s="2" t="s">
        <v>83</v>
      </c>
      <c r="P16" s="2" t="s">
        <v>124</v>
      </c>
      <c r="Q16" s="2" t="s">
        <v>127</v>
      </c>
      <c r="R16" s="12"/>
      <c r="T16" s="12"/>
      <c r="V16" s="12"/>
      <c r="X16" s="12"/>
      <c r="Z16" s="12"/>
      <c r="AB16" s="12"/>
      <c r="AD16" s="12"/>
      <c r="AF16" s="12"/>
      <c r="AH16" s="12"/>
      <c r="AJ16" s="12"/>
      <c r="AL16" s="12"/>
      <c r="AN16" s="12"/>
      <c r="AP16" s="12"/>
      <c r="AR16" s="12"/>
      <c r="AT16" s="12"/>
      <c r="AV16" s="12"/>
      <c r="AX16" s="12"/>
      <c r="AZ16" s="12"/>
      <c r="BB16" s="12"/>
      <c r="BD16" s="12"/>
      <c r="BF16" s="12"/>
      <c r="BH16" s="12"/>
      <c r="BJ16" s="12"/>
      <c r="BL16" s="12"/>
      <c r="BN16" s="12"/>
      <c r="BP16" s="12"/>
      <c r="BQ16" s="2">
        <v>297</v>
      </c>
      <c r="BR16" s="12">
        <v>259</v>
      </c>
      <c r="BT16" s="12">
        <v>262</v>
      </c>
      <c r="BV16" s="12"/>
      <c r="BX16" s="12"/>
      <c r="BZ16" s="12"/>
    </row>
    <row r="17" s="2" customFormat="1" ht="60.75" customHeight="1" spans="1:78">
      <c r="A17" s="2" t="s">
        <v>77</v>
      </c>
      <c r="C17" s="2">
        <v>70350901</v>
      </c>
      <c r="D17" s="2" t="str">
        <f t="shared" si="0"/>
        <v>https://www.google.fr/search?q=PUMA+70350901&amp;client=firefox-b&amp;tbm=isch&amp;source=lnms&amp;sa=X&amp;ved=0ahUKEwj59ILMoPnTAhXDDxoKHYTrBwYQ_AUIJigB&amp;biw=1920&amp;bih=1009</v>
      </c>
      <c r="E17" s="8" t="str">
        <f t="shared" si="1"/>
        <v>Google Images</v>
      </c>
      <c r="F17" s="2" t="s">
        <v>128</v>
      </c>
      <c r="G17" s="1">
        <v>11</v>
      </c>
      <c r="H17" s="9">
        <v>15</v>
      </c>
      <c r="I17" s="9">
        <f t="shared" si="2"/>
        <v>7.5</v>
      </c>
      <c r="J17" s="9">
        <f t="shared" si="3"/>
        <v>82.5</v>
      </c>
      <c r="K17" s="2" t="s">
        <v>79</v>
      </c>
      <c r="L17" s="2" t="s">
        <v>80</v>
      </c>
      <c r="M17" s="2" t="s">
        <v>81</v>
      </c>
      <c r="N17" s="2" t="s">
        <v>123</v>
      </c>
      <c r="O17" s="2" t="s">
        <v>90</v>
      </c>
      <c r="P17" s="2" t="s">
        <v>91</v>
      </c>
      <c r="Q17" s="2" t="s">
        <v>127</v>
      </c>
      <c r="R17" s="12"/>
      <c r="T17" s="12">
        <v>11</v>
      </c>
      <c r="V17" s="12"/>
      <c r="X17" s="12"/>
      <c r="Z17" s="12"/>
      <c r="AB17" s="12"/>
      <c r="AD17" s="12"/>
      <c r="AF17" s="12"/>
      <c r="AH17" s="12"/>
      <c r="AJ17" s="12"/>
      <c r="AL17" s="12"/>
      <c r="AN17" s="12"/>
      <c r="AP17" s="12"/>
      <c r="AR17" s="12"/>
      <c r="AT17" s="12"/>
      <c r="AV17" s="12"/>
      <c r="AX17" s="12"/>
      <c r="AZ17" s="12"/>
      <c r="BB17" s="12"/>
      <c r="BD17" s="12"/>
      <c r="BF17" s="12"/>
      <c r="BH17" s="12"/>
      <c r="BJ17" s="12"/>
      <c r="BL17" s="12"/>
      <c r="BN17" s="12"/>
      <c r="BP17" s="12"/>
      <c r="BR17" s="12"/>
      <c r="BT17" s="12"/>
      <c r="BV17" s="12"/>
      <c r="BX17" s="12"/>
      <c r="BZ17" s="12"/>
    </row>
    <row r="18" s="2" customFormat="1" ht="60.75" customHeight="1" spans="1:78">
      <c r="A18" s="2" t="s">
        <v>77</v>
      </c>
      <c r="C18" s="2">
        <v>70341810</v>
      </c>
      <c r="D18" s="2" t="str">
        <f t="shared" si="0"/>
        <v>https://www.google.fr/search?q=PUMA+70341810&amp;client=firefox-b&amp;tbm=isch&amp;source=lnms&amp;sa=X&amp;ved=0ahUKEwj59ILMoPnTAhXDDxoKHYTrBwYQ_AUIJigB&amp;biw=1920&amp;bih=1009</v>
      </c>
      <c r="E18" s="8" t="str">
        <f t="shared" si="1"/>
        <v>Google Images</v>
      </c>
      <c r="F18" s="2" t="s">
        <v>129</v>
      </c>
      <c r="G18" s="1">
        <v>78</v>
      </c>
      <c r="H18" s="9">
        <v>15</v>
      </c>
      <c r="I18" s="9">
        <f t="shared" si="2"/>
        <v>7.5</v>
      </c>
      <c r="J18" s="9">
        <f t="shared" si="3"/>
        <v>585</v>
      </c>
      <c r="K18" s="2" t="s">
        <v>79</v>
      </c>
      <c r="L18" s="2" t="s">
        <v>80</v>
      </c>
      <c r="M18" s="2" t="s">
        <v>81</v>
      </c>
      <c r="N18" s="2" t="s">
        <v>82</v>
      </c>
      <c r="O18" s="2" t="s">
        <v>83</v>
      </c>
      <c r="P18" s="2" t="s">
        <v>84</v>
      </c>
      <c r="Q18" s="2" t="s">
        <v>130</v>
      </c>
      <c r="R18" s="12"/>
      <c r="T18" s="12"/>
      <c r="V18" s="12"/>
      <c r="X18" s="12"/>
      <c r="Z18" s="12"/>
      <c r="AB18" s="12"/>
      <c r="AD18" s="12"/>
      <c r="AF18" s="12"/>
      <c r="AH18" s="12"/>
      <c r="AJ18" s="12"/>
      <c r="AL18" s="12"/>
      <c r="AN18" s="12"/>
      <c r="AP18" s="12"/>
      <c r="AR18" s="12"/>
      <c r="AT18" s="12"/>
      <c r="AV18" s="12"/>
      <c r="AX18" s="12"/>
      <c r="AZ18" s="12"/>
      <c r="BB18" s="12"/>
      <c r="BD18" s="12"/>
      <c r="BF18" s="12"/>
      <c r="BH18" s="12"/>
      <c r="BJ18" s="12"/>
      <c r="BL18" s="12"/>
      <c r="BN18" s="12"/>
      <c r="BO18" s="2">
        <v>6</v>
      </c>
      <c r="BP18" s="12"/>
      <c r="BR18" s="12">
        <v>35</v>
      </c>
      <c r="BS18" s="2">
        <v>34</v>
      </c>
      <c r="BT18" s="12">
        <v>3</v>
      </c>
      <c r="BV18" s="12"/>
      <c r="BX18" s="12"/>
      <c r="BZ18" s="12"/>
    </row>
    <row r="19" s="2" customFormat="1" ht="60.75" customHeight="1" spans="1:78">
      <c r="A19" s="2" t="s">
        <v>77</v>
      </c>
      <c r="C19" s="2">
        <v>70341804</v>
      </c>
      <c r="D19" s="2" t="str">
        <f t="shared" si="0"/>
        <v>https://www.google.fr/search?q=PUMA+70341804&amp;client=firefox-b&amp;tbm=isch&amp;source=lnms&amp;sa=X&amp;ved=0ahUKEwj59ILMoPnTAhXDDxoKHYTrBwYQ_AUIJigB&amp;biw=1920&amp;bih=1009</v>
      </c>
      <c r="E19" s="8" t="str">
        <f t="shared" si="1"/>
        <v>Google Images</v>
      </c>
      <c r="F19" s="2" t="s">
        <v>129</v>
      </c>
      <c r="G19" s="1">
        <v>26</v>
      </c>
      <c r="H19" s="9">
        <v>15</v>
      </c>
      <c r="I19" s="9">
        <f t="shared" si="2"/>
        <v>7.5</v>
      </c>
      <c r="J19" s="9">
        <f t="shared" si="3"/>
        <v>195</v>
      </c>
      <c r="K19" s="2" t="s">
        <v>79</v>
      </c>
      <c r="L19" s="2" t="s">
        <v>80</v>
      </c>
      <c r="M19" s="2" t="s">
        <v>81</v>
      </c>
      <c r="N19" s="2" t="s">
        <v>82</v>
      </c>
      <c r="O19" s="2" t="s">
        <v>83</v>
      </c>
      <c r="P19" s="2" t="s">
        <v>84</v>
      </c>
      <c r="Q19" s="2" t="s">
        <v>131</v>
      </c>
      <c r="R19" s="12"/>
      <c r="T19" s="12"/>
      <c r="V19" s="12"/>
      <c r="X19" s="12"/>
      <c r="Z19" s="12"/>
      <c r="AB19" s="12"/>
      <c r="AD19" s="12"/>
      <c r="AF19" s="12"/>
      <c r="AH19" s="12"/>
      <c r="AJ19" s="12"/>
      <c r="AL19" s="12"/>
      <c r="AN19" s="12"/>
      <c r="AP19" s="12"/>
      <c r="AR19" s="12"/>
      <c r="AT19" s="12"/>
      <c r="AV19" s="12"/>
      <c r="AX19" s="12"/>
      <c r="AZ19" s="12"/>
      <c r="BB19" s="12"/>
      <c r="BD19" s="12"/>
      <c r="BF19" s="12"/>
      <c r="BH19" s="12"/>
      <c r="BJ19" s="12"/>
      <c r="BL19" s="12"/>
      <c r="BN19" s="12"/>
      <c r="BO19" s="2">
        <v>35</v>
      </c>
      <c r="BP19" s="12">
        <v>9</v>
      </c>
      <c r="BR19" s="12">
        <v>1</v>
      </c>
      <c r="BT19" s="12">
        <v>36</v>
      </c>
      <c r="BV19" s="12"/>
      <c r="BX19" s="12"/>
      <c r="BZ19" s="12"/>
    </row>
    <row r="20" s="2" customFormat="1" ht="60.75" customHeight="1" spans="1:78">
      <c r="A20" s="2" t="s">
        <v>77</v>
      </c>
      <c r="C20" s="2">
        <v>70341809</v>
      </c>
      <c r="D20" s="2" t="str">
        <f t="shared" si="0"/>
        <v>https://www.google.fr/search?q=PUMA+70341809&amp;client=firefox-b&amp;tbm=isch&amp;source=lnms&amp;sa=X&amp;ved=0ahUKEwj59ILMoPnTAhXDDxoKHYTrBwYQ_AUIJigB&amp;biw=1920&amp;bih=1009</v>
      </c>
      <c r="E20" s="8" t="str">
        <f t="shared" si="1"/>
        <v>Google Images</v>
      </c>
      <c r="F20" s="2" t="s">
        <v>129</v>
      </c>
      <c r="G20" s="1">
        <v>26</v>
      </c>
      <c r="H20" s="9">
        <v>15</v>
      </c>
      <c r="I20" s="9">
        <f t="shared" si="2"/>
        <v>7.5</v>
      </c>
      <c r="J20" s="9">
        <f t="shared" si="3"/>
        <v>195</v>
      </c>
      <c r="K20" s="2" t="s">
        <v>79</v>
      </c>
      <c r="L20" s="2" t="s">
        <v>80</v>
      </c>
      <c r="M20" s="2" t="s">
        <v>81</v>
      </c>
      <c r="N20" s="2" t="s">
        <v>82</v>
      </c>
      <c r="O20" s="2" t="s">
        <v>83</v>
      </c>
      <c r="P20" s="2" t="s">
        <v>84</v>
      </c>
      <c r="Q20" s="2" t="s">
        <v>132</v>
      </c>
      <c r="R20" s="12"/>
      <c r="T20" s="12"/>
      <c r="V20" s="12"/>
      <c r="X20" s="12"/>
      <c r="Z20" s="12"/>
      <c r="AB20" s="12"/>
      <c r="AD20" s="12"/>
      <c r="AF20" s="12"/>
      <c r="AH20" s="12"/>
      <c r="AJ20" s="12"/>
      <c r="AL20" s="12"/>
      <c r="AN20" s="12"/>
      <c r="AP20" s="12"/>
      <c r="AR20" s="12"/>
      <c r="AT20" s="12"/>
      <c r="AV20" s="12"/>
      <c r="AX20" s="12"/>
      <c r="AZ20" s="12"/>
      <c r="BB20" s="12"/>
      <c r="BD20" s="12"/>
      <c r="BF20" s="12"/>
      <c r="BH20" s="12"/>
      <c r="BJ20" s="12"/>
      <c r="BL20" s="12"/>
      <c r="BN20" s="12"/>
      <c r="BO20" s="2">
        <v>12</v>
      </c>
      <c r="BP20" s="12"/>
      <c r="BQ20" s="2">
        <v>39</v>
      </c>
      <c r="BR20" s="12">
        <v>27</v>
      </c>
      <c r="BT20" s="12"/>
      <c r="BV20" s="12"/>
      <c r="BX20" s="12"/>
      <c r="BZ20" s="12"/>
    </row>
    <row r="21" s="2" customFormat="1" ht="60.75" customHeight="1" spans="1:78">
      <c r="A21" s="2" t="s">
        <v>77</v>
      </c>
      <c r="C21" s="2">
        <v>70342501</v>
      </c>
      <c r="D21" s="2" t="str">
        <f t="shared" si="0"/>
        <v>https://www.google.fr/search?q=PUMA+70342501&amp;client=firefox-b&amp;tbm=isch&amp;source=lnms&amp;sa=X&amp;ved=0ahUKEwj59ILMoPnTAhXDDxoKHYTrBwYQ_AUIJigB&amp;biw=1920&amp;bih=1009</v>
      </c>
      <c r="E21" s="8" t="str">
        <f t="shared" si="1"/>
        <v>Google Images</v>
      </c>
      <c r="F21" s="2" t="s">
        <v>133</v>
      </c>
      <c r="G21" s="1">
        <v>138</v>
      </c>
      <c r="H21" s="9">
        <v>23</v>
      </c>
      <c r="I21" s="9">
        <f t="shared" si="2"/>
        <v>11.5</v>
      </c>
      <c r="J21" s="9">
        <f t="shared" si="3"/>
        <v>1587</v>
      </c>
      <c r="K21" s="2" t="s">
        <v>79</v>
      </c>
      <c r="L21" s="2" t="s">
        <v>80</v>
      </c>
      <c r="M21" s="2" t="s">
        <v>81</v>
      </c>
      <c r="N21" s="2" t="s">
        <v>82</v>
      </c>
      <c r="O21" s="2" t="s">
        <v>83</v>
      </c>
      <c r="P21" s="2" t="s">
        <v>84</v>
      </c>
      <c r="Q21" s="2" t="s">
        <v>127</v>
      </c>
      <c r="R21" s="12"/>
      <c r="T21" s="12"/>
      <c r="V21" s="12"/>
      <c r="X21" s="12"/>
      <c r="Z21" s="12"/>
      <c r="AB21" s="12"/>
      <c r="AD21" s="12"/>
      <c r="AF21" s="12"/>
      <c r="AH21" s="12"/>
      <c r="AJ21" s="12"/>
      <c r="AL21" s="12"/>
      <c r="AN21" s="12"/>
      <c r="AP21" s="12"/>
      <c r="AR21" s="12"/>
      <c r="AT21" s="12"/>
      <c r="AV21" s="12"/>
      <c r="AX21" s="12"/>
      <c r="AZ21" s="12"/>
      <c r="BB21" s="12"/>
      <c r="BD21" s="12"/>
      <c r="BF21" s="12"/>
      <c r="BH21" s="12"/>
      <c r="BJ21" s="12"/>
      <c r="BL21" s="12"/>
      <c r="BN21" s="12"/>
      <c r="BO21" s="2">
        <v>8</v>
      </c>
      <c r="BP21" s="12">
        <v>8</v>
      </c>
      <c r="BR21" s="12"/>
      <c r="BS21" s="2">
        <v>113</v>
      </c>
      <c r="BT21" s="12">
        <v>9</v>
      </c>
      <c r="BV21" s="12"/>
      <c r="BX21" s="12"/>
      <c r="BZ21" s="12"/>
    </row>
    <row r="22" s="2" customFormat="1" ht="60.75" customHeight="1" spans="1:78">
      <c r="A22" s="2" t="s">
        <v>77</v>
      </c>
      <c r="C22" s="2">
        <v>70342407</v>
      </c>
      <c r="D22" s="2" t="str">
        <f t="shared" si="0"/>
        <v>https://www.google.fr/search?q=PUMA+70342407&amp;client=firefox-b&amp;tbm=isch&amp;source=lnms&amp;sa=X&amp;ved=0ahUKEwj59ILMoPnTAhXDDxoKHYTrBwYQ_AUIJigB&amp;biw=1920&amp;bih=1009</v>
      </c>
      <c r="E22" s="8" t="str">
        <f t="shared" si="1"/>
        <v>Google Images</v>
      </c>
      <c r="F22" s="2" t="s">
        <v>133</v>
      </c>
      <c r="G22" s="1">
        <v>8</v>
      </c>
      <c r="H22" s="9">
        <v>25</v>
      </c>
      <c r="I22" s="9">
        <f t="shared" si="2"/>
        <v>12.5</v>
      </c>
      <c r="J22" s="9">
        <f t="shared" si="3"/>
        <v>100</v>
      </c>
      <c r="K22" s="2" t="s">
        <v>79</v>
      </c>
      <c r="L22" s="2" t="s">
        <v>80</v>
      </c>
      <c r="M22" s="2" t="s">
        <v>81</v>
      </c>
      <c r="N22" s="2" t="s">
        <v>82</v>
      </c>
      <c r="O22" s="2" t="s">
        <v>90</v>
      </c>
      <c r="P22" s="2" t="s">
        <v>91</v>
      </c>
      <c r="Q22" s="2" t="s">
        <v>125</v>
      </c>
      <c r="R22" s="12"/>
      <c r="T22" s="12">
        <v>5</v>
      </c>
      <c r="V22" s="12"/>
      <c r="W22" s="2">
        <v>1</v>
      </c>
      <c r="X22" s="12">
        <v>2</v>
      </c>
      <c r="Z22" s="12"/>
      <c r="AB22" s="12"/>
      <c r="AD22" s="12"/>
      <c r="AF22" s="12"/>
      <c r="AH22" s="12"/>
      <c r="AJ22" s="12"/>
      <c r="AL22" s="12"/>
      <c r="AN22" s="12"/>
      <c r="AP22" s="12"/>
      <c r="AR22" s="12"/>
      <c r="AT22" s="12"/>
      <c r="AV22" s="12"/>
      <c r="AX22" s="12"/>
      <c r="AZ22" s="12"/>
      <c r="BB22" s="12"/>
      <c r="BD22" s="12"/>
      <c r="BF22" s="12"/>
      <c r="BH22" s="12"/>
      <c r="BJ22" s="12"/>
      <c r="BL22" s="12"/>
      <c r="BN22" s="12"/>
      <c r="BP22" s="12"/>
      <c r="BR22" s="12"/>
      <c r="BT22" s="12"/>
      <c r="BV22" s="12"/>
      <c r="BX22" s="12"/>
      <c r="BZ22" s="12"/>
    </row>
    <row r="23" s="2" customFormat="1" ht="60.75" customHeight="1" spans="1:78">
      <c r="A23" s="2" t="s">
        <v>77</v>
      </c>
      <c r="C23" s="2">
        <v>70343718</v>
      </c>
      <c r="D23" s="2" t="str">
        <f t="shared" si="0"/>
        <v>https://www.google.fr/search?q=PUMA+70343718&amp;client=firefox-b&amp;tbm=isch&amp;source=lnms&amp;sa=X&amp;ved=0ahUKEwj59ILMoPnTAhXDDxoKHYTrBwYQ_AUIJigB&amp;biw=1920&amp;bih=1009</v>
      </c>
      <c r="E23" s="8" t="str">
        <f t="shared" si="1"/>
        <v>Google Images</v>
      </c>
      <c r="F23" s="2" t="s">
        <v>134</v>
      </c>
      <c r="G23" s="1">
        <v>96</v>
      </c>
      <c r="H23" s="9">
        <v>13</v>
      </c>
      <c r="I23" s="9">
        <f t="shared" si="2"/>
        <v>6.5</v>
      </c>
      <c r="J23" s="9">
        <f t="shared" si="3"/>
        <v>624</v>
      </c>
      <c r="K23" s="2" t="s">
        <v>135</v>
      </c>
      <c r="L23" s="2" t="s">
        <v>80</v>
      </c>
      <c r="M23" s="2" t="s">
        <v>81</v>
      </c>
      <c r="N23" s="2" t="s">
        <v>82</v>
      </c>
      <c r="O23" s="2" t="s">
        <v>83</v>
      </c>
      <c r="P23" s="2" t="s">
        <v>84</v>
      </c>
      <c r="Q23" s="2" t="s">
        <v>136</v>
      </c>
      <c r="R23" s="12"/>
      <c r="T23" s="12"/>
      <c r="V23" s="12"/>
      <c r="X23" s="12"/>
      <c r="Z23" s="12"/>
      <c r="AB23" s="12"/>
      <c r="AD23" s="12"/>
      <c r="AF23" s="12"/>
      <c r="AH23" s="12"/>
      <c r="AJ23" s="12"/>
      <c r="AL23" s="12"/>
      <c r="AN23" s="12"/>
      <c r="AP23" s="12"/>
      <c r="AR23" s="12"/>
      <c r="AT23" s="12"/>
      <c r="AV23" s="12"/>
      <c r="AX23" s="12"/>
      <c r="AZ23" s="12"/>
      <c r="BB23" s="12"/>
      <c r="BD23" s="12"/>
      <c r="BF23" s="12"/>
      <c r="BH23" s="12"/>
      <c r="BJ23" s="12"/>
      <c r="BL23" s="12"/>
      <c r="BN23" s="12"/>
      <c r="BO23" s="2">
        <v>123</v>
      </c>
      <c r="BP23" s="12">
        <v>64</v>
      </c>
      <c r="BR23" s="12">
        <v>58</v>
      </c>
      <c r="BS23" s="2">
        <v>311</v>
      </c>
      <c r="BT23" s="12">
        <v>150</v>
      </c>
      <c r="BV23" s="12"/>
      <c r="BX23" s="12"/>
      <c r="BZ23" s="12"/>
    </row>
    <row r="24" s="2" customFormat="1" ht="60.75" customHeight="1" spans="1:78">
      <c r="A24" s="2" t="s">
        <v>77</v>
      </c>
      <c r="C24" s="2">
        <v>70343702</v>
      </c>
      <c r="D24" s="2" t="str">
        <f t="shared" si="0"/>
        <v>https://www.google.fr/search?q=PUMA+70343702&amp;client=firefox-b&amp;tbm=isch&amp;source=lnms&amp;sa=X&amp;ved=0ahUKEwj59ILMoPnTAhXDDxoKHYTrBwYQ_AUIJigB&amp;biw=1920&amp;bih=1009</v>
      </c>
      <c r="E24" s="8" t="str">
        <f t="shared" si="1"/>
        <v>Google Images</v>
      </c>
      <c r="F24" s="2" t="s">
        <v>137</v>
      </c>
      <c r="G24" s="1">
        <v>1929</v>
      </c>
      <c r="H24" s="9">
        <v>13</v>
      </c>
      <c r="I24" s="9">
        <f t="shared" si="2"/>
        <v>6.5</v>
      </c>
      <c r="J24" s="9">
        <f t="shared" si="3"/>
        <v>12538.5</v>
      </c>
      <c r="K24" s="2" t="s">
        <v>135</v>
      </c>
      <c r="L24" s="2" t="s">
        <v>80</v>
      </c>
      <c r="M24" s="2" t="s">
        <v>81</v>
      </c>
      <c r="N24" s="2" t="s">
        <v>123</v>
      </c>
      <c r="O24" s="2" t="s">
        <v>83</v>
      </c>
      <c r="P24" s="2" t="s">
        <v>124</v>
      </c>
      <c r="Q24" s="2" t="s">
        <v>138</v>
      </c>
      <c r="R24" s="12"/>
      <c r="T24" s="12"/>
      <c r="V24" s="12"/>
      <c r="X24" s="12"/>
      <c r="Z24" s="12"/>
      <c r="AB24" s="12"/>
      <c r="AD24" s="12"/>
      <c r="AF24" s="12"/>
      <c r="AH24" s="12"/>
      <c r="AJ24" s="12"/>
      <c r="AL24" s="12"/>
      <c r="AN24" s="12"/>
      <c r="AP24" s="12"/>
      <c r="AR24" s="12"/>
      <c r="AT24" s="12"/>
      <c r="AV24" s="12"/>
      <c r="AX24" s="12"/>
      <c r="AZ24" s="12"/>
      <c r="BB24" s="12"/>
      <c r="BD24" s="12"/>
      <c r="BF24" s="12"/>
      <c r="BH24" s="12"/>
      <c r="BJ24" s="12"/>
      <c r="BL24" s="12"/>
      <c r="BN24" s="12"/>
      <c r="BO24" s="2">
        <v>230</v>
      </c>
      <c r="BP24" s="12">
        <v>404</v>
      </c>
      <c r="BQ24" s="2">
        <v>428</v>
      </c>
      <c r="BR24" s="12">
        <v>409</v>
      </c>
      <c r="BS24" s="2">
        <v>350</v>
      </c>
      <c r="BT24" s="12">
        <v>118</v>
      </c>
      <c r="BV24" s="12"/>
      <c r="BX24" s="12"/>
      <c r="BZ24" s="12"/>
    </row>
    <row r="25" s="2" customFormat="1" ht="60.75" customHeight="1" spans="1:78">
      <c r="A25" s="2" t="s">
        <v>77</v>
      </c>
      <c r="C25" s="2">
        <v>65564607</v>
      </c>
      <c r="D25" s="2" t="str">
        <f t="shared" si="0"/>
        <v>https://www.google.fr/search?q=PUMA+65564607&amp;client=firefox-b&amp;tbm=isch&amp;source=lnms&amp;sa=X&amp;ved=0ahUKEwj59ILMoPnTAhXDDxoKHYTrBwYQ_AUIJigB&amp;biw=1920&amp;bih=1009</v>
      </c>
      <c r="E25" s="8" t="str">
        <f t="shared" si="1"/>
        <v>Google Images</v>
      </c>
      <c r="F25" s="2" t="s">
        <v>139</v>
      </c>
      <c r="G25" s="1">
        <v>280</v>
      </c>
      <c r="H25" s="9">
        <v>35</v>
      </c>
      <c r="I25" s="9">
        <f t="shared" si="2"/>
        <v>17.5</v>
      </c>
      <c r="J25" s="9">
        <f t="shared" si="3"/>
        <v>4900</v>
      </c>
      <c r="K25" s="2" t="s">
        <v>140</v>
      </c>
      <c r="L25" s="2" t="s">
        <v>80</v>
      </c>
      <c r="M25" s="2" t="s">
        <v>81</v>
      </c>
      <c r="N25" s="2" t="s">
        <v>123</v>
      </c>
      <c r="O25" s="2" t="s">
        <v>83</v>
      </c>
      <c r="P25" s="2" t="s">
        <v>124</v>
      </c>
      <c r="Q25" s="2" t="s">
        <v>125</v>
      </c>
      <c r="R25" s="12"/>
      <c r="T25" s="12"/>
      <c r="V25" s="12"/>
      <c r="X25" s="12"/>
      <c r="Z25" s="12"/>
      <c r="AB25" s="12"/>
      <c r="AD25" s="12"/>
      <c r="AF25" s="12"/>
      <c r="AH25" s="12"/>
      <c r="AJ25" s="12"/>
      <c r="AL25" s="12"/>
      <c r="AN25" s="12"/>
      <c r="AP25" s="12"/>
      <c r="AR25" s="12"/>
      <c r="AT25" s="12"/>
      <c r="AV25" s="12"/>
      <c r="AX25" s="12"/>
      <c r="AZ25" s="12"/>
      <c r="BB25" s="12"/>
      <c r="BD25" s="12"/>
      <c r="BF25" s="12"/>
      <c r="BH25" s="12"/>
      <c r="BJ25" s="12"/>
      <c r="BL25" s="12"/>
      <c r="BN25" s="12"/>
      <c r="BO25" s="2">
        <v>71</v>
      </c>
      <c r="BP25" s="12">
        <v>155</v>
      </c>
      <c r="BQ25" s="2">
        <v>240</v>
      </c>
      <c r="BR25" s="12">
        <v>233</v>
      </c>
      <c r="BS25" s="2">
        <v>147</v>
      </c>
      <c r="BT25" s="12">
        <v>34</v>
      </c>
      <c r="BV25" s="12"/>
      <c r="BX25" s="12"/>
      <c r="BZ25" s="12"/>
    </row>
    <row r="26" s="2" customFormat="1" ht="60.75" customHeight="1" spans="1:78">
      <c r="A26" s="2" t="s">
        <v>77</v>
      </c>
      <c r="C26" s="2">
        <v>65563105</v>
      </c>
      <c r="D26" s="2" t="str">
        <f t="shared" si="0"/>
        <v>https://www.google.fr/search?q=PUMA+65563105&amp;client=firefox-b&amp;tbm=isch&amp;source=lnms&amp;sa=X&amp;ved=0ahUKEwj59ILMoPnTAhXDDxoKHYTrBwYQ_AUIJigB&amp;biw=1920&amp;bih=1009</v>
      </c>
      <c r="E26" s="8" t="str">
        <f t="shared" si="1"/>
        <v>Google Images</v>
      </c>
      <c r="F26" s="2" t="s">
        <v>141</v>
      </c>
      <c r="G26" s="1">
        <v>489</v>
      </c>
      <c r="H26" s="9">
        <v>23</v>
      </c>
      <c r="I26" s="9">
        <f t="shared" si="2"/>
        <v>11.5</v>
      </c>
      <c r="J26" s="9">
        <f t="shared" si="3"/>
        <v>5623.5</v>
      </c>
      <c r="K26" s="2" t="s">
        <v>79</v>
      </c>
      <c r="L26" s="2" t="s">
        <v>80</v>
      </c>
      <c r="M26" s="2" t="s">
        <v>81</v>
      </c>
      <c r="N26" s="2" t="s">
        <v>82</v>
      </c>
      <c r="O26" s="2" t="s">
        <v>83</v>
      </c>
      <c r="P26" s="2" t="s">
        <v>84</v>
      </c>
      <c r="Q26" s="2" t="s">
        <v>142</v>
      </c>
      <c r="R26" s="12"/>
      <c r="T26" s="12"/>
      <c r="V26" s="12"/>
      <c r="X26" s="12"/>
      <c r="Z26" s="12"/>
      <c r="AB26" s="12"/>
      <c r="AD26" s="12"/>
      <c r="AF26" s="12"/>
      <c r="AH26" s="12"/>
      <c r="AJ26" s="12"/>
      <c r="AL26" s="12"/>
      <c r="AN26" s="12"/>
      <c r="AP26" s="12"/>
      <c r="AR26" s="12"/>
      <c r="AT26" s="12"/>
      <c r="AV26" s="12"/>
      <c r="AX26" s="12"/>
      <c r="AZ26" s="12"/>
      <c r="BB26" s="12"/>
      <c r="BD26" s="12"/>
      <c r="BF26" s="12"/>
      <c r="BH26" s="12"/>
      <c r="BJ26" s="12"/>
      <c r="BL26" s="12"/>
      <c r="BN26" s="12"/>
      <c r="BO26" s="2">
        <v>27</v>
      </c>
      <c r="BP26" s="12">
        <v>74</v>
      </c>
      <c r="BQ26" s="2">
        <v>126</v>
      </c>
      <c r="BR26" s="12">
        <v>129</v>
      </c>
      <c r="BS26" s="2">
        <v>205</v>
      </c>
      <c r="BT26" s="12">
        <v>128</v>
      </c>
      <c r="BV26" s="12"/>
      <c r="BX26" s="12"/>
      <c r="BZ26" s="12"/>
    </row>
    <row r="27" s="2" customFormat="1" ht="60.75" customHeight="1" spans="1:78">
      <c r="A27" s="2" t="s">
        <v>77</v>
      </c>
      <c r="C27" s="2">
        <v>38436303</v>
      </c>
      <c r="D27" s="2" t="str">
        <f t="shared" si="0"/>
        <v>https://www.google.fr/search?q=PUMA+38436303&amp;client=firefox-b&amp;tbm=isch&amp;source=lnms&amp;sa=X&amp;ved=0ahUKEwj59ILMoPnTAhXDDxoKHYTrBwYQ_AUIJigB&amp;biw=1920&amp;bih=1009</v>
      </c>
      <c r="E27" s="8" t="str">
        <f t="shared" si="1"/>
        <v>Google Images</v>
      </c>
      <c r="F27" s="2" t="s">
        <v>143</v>
      </c>
      <c r="G27" s="1">
        <v>973</v>
      </c>
      <c r="H27" s="9">
        <v>120</v>
      </c>
      <c r="I27" s="9">
        <f t="shared" si="2"/>
        <v>60</v>
      </c>
      <c r="J27" s="9">
        <f t="shared" si="3"/>
        <v>58380</v>
      </c>
      <c r="K27" s="2" t="s">
        <v>144</v>
      </c>
      <c r="L27" s="2" t="s">
        <v>145</v>
      </c>
      <c r="M27" s="2" t="s">
        <v>81</v>
      </c>
      <c r="N27" s="2" t="s">
        <v>89</v>
      </c>
      <c r="O27" s="2" t="s">
        <v>90</v>
      </c>
      <c r="P27" s="2" t="s">
        <v>118</v>
      </c>
      <c r="Q27" s="2" t="s">
        <v>146</v>
      </c>
      <c r="R27" s="12"/>
      <c r="T27" s="12"/>
      <c r="V27" s="12"/>
      <c r="X27" s="12"/>
      <c r="Z27" s="12"/>
      <c r="AB27" s="12"/>
      <c r="AC27" s="2">
        <v>114</v>
      </c>
      <c r="AD27" s="12">
        <v>202</v>
      </c>
      <c r="AF27" s="12">
        <v>313</v>
      </c>
      <c r="AH27" s="12">
        <v>225</v>
      </c>
      <c r="AI27" s="2">
        <v>91</v>
      </c>
      <c r="AJ27" s="12"/>
      <c r="AK27" s="2">
        <v>28</v>
      </c>
      <c r="AL27" s="12"/>
      <c r="AN27" s="12"/>
      <c r="AP27" s="12"/>
      <c r="AR27" s="12"/>
      <c r="AT27" s="12"/>
      <c r="AV27" s="12"/>
      <c r="AX27" s="12"/>
      <c r="AZ27" s="12"/>
      <c r="BB27" s="12"/>
      <c r="BD27" s="12"/>
      <c r="BF27" s="12"/>
      <c r="BH27" s="12"/>
      <c r="BJ27" s="12"/>
      <c r="BL27" s="12"/>
      <c r="BN27" s="12"/>
      <c r="BP27" s="12"/>
      <c r="BR27" s="12"/>
      <c r="BT27" s="12"/>
      <c r="BV27" s="12"/>
      <c r="BX27" s="12"/>
      <c r="BZ27" s="12"/>
    </row>
    <row r="28" s="2" customFormat="1" ht="60.75" customHeight="1" spans="1:78">
      <c r="A28" s="2" t="s">
        <v>77</v>
      </c>
      <c r="C28" s="2" t="s">
        <v>147</v>
      </c>
      <c r="D28" s="2" t="str">
        <f t="shared" si="0"/>
        <v>https://www.google.fr/search?q=PUMA+766125M3&amp;client=firefox-b&amp;tbm=isch&amp;source=lnms&amp;sa=X&amp;ved=0ahUKEwj59ILMoPnTAhXDDxoKHYTrBwYQ_AUIJigB&amp;biw=1920&amp;bih=1009</v>
      </c>
      <c r="E28" s="8" t="str">
        <f t="shared" si="1"/>
        <v>Google Images</v>
      </c>
      <c r="F28" s="2" t="s">
        <v>148</v>
      </c>
      <c r="G28" s="1">
        <v>5</v>
      </c>
      <c r="H28" s="9">
        <v>140</v>
      </c>
      <c r="I28" s="9">
        <f t="shared" si="2"/>
        <v>70</v>
      </c>
      <c r="J28" s="9">
        <f t="shared" si="3"/>
        <v>350</v>
      </c>
      <c r="K28" s="2" t="s">
        <v>88</v>
      </c>
      <c r="L28" s="2" t="s">
        <v>80</v>
      </c>
      <c r="M28" s="2" t="s">
        <v>81</v>
      </c>
      <c r="N28" s="2" t="s">
        <v>82</v>
      </c>
      <c r="O28" s="2" t="s">
        <v>90</v>
      </c>
      <c r="P28" s="2" t="s">
        <v>91</v>
      </c>
      <c r="Q28" s="2" t="s">
        <v>149</v>
      </c>
      <c r="R28" s="12"/>
      <c r="T28" s="12">
        <v>1</v>
      </c>
      <c r="U28" s="2">
        <v>8</v>
      </c>
      <c r="V28" s="12"/>
      <c r="W28" s="2">
        <v>1</v>
      </c>
      <c r="X28" s="12"/>
      <c r="Z28" s="12"/>
      <c r="AB28" s="12"/>
      <c r="AD28" s="12"/>
      <c r="AF28" s="12"/>
      <c r="AH28" s="12"/>
      <c r="AJ28" s="12"/>
      <c r="AL28" s="12"/>
      <c r="AN28" s="12"/>
      <c r="AP28" s="12"/>
      <c r="AR28" s="12"/>
      <c r="AT28" s="12"/>
      <c r="AV28" s="12"/>
      <c r="AX28" s="12"/>
      <c r="AZ28" s="12"/>
      <c r="BB28" s="12"/>
      <c r="BD28" s="12"/>
      <c r="BF28" s="12"/>
      <c r="BH28" s="12"/>
      <c r="BJ28" s="12"/>
      <c r="BL28" s="12"/>
      <c r="BN28" s="12"/>
      <c r="BP28" s="12"/>
      <c r="BR28" s="12"/>
      <c r="BT28" s="12"/>
      <c r="BV28" s="12"/>
      <c r="BX28" s="12"/>
      <c r="BZ28" s="12"/>
    </row>
    <row r="29" s="2" customFormat="1" ht="60.75" customHeight="1" spans="1:78">
      <c r="A29" s="2" t="s">
        <v>77</v>
      </c>
      <c r="C29" s="2">
        <v>75704301</v>
      </c>
      <c r="D29" s="2" t="str">
        <f t="shared" si="0"/>
        <v>https://www.google.fr/search?q=PUMA+75704301&amp;client=firefox-b&amp;tbm=isch&amp;source=lnms&amp;sa=X&amp;ved=0ahUKEwj59ILMoPnTAhXDDxoKHYTrBwYQ_AUIJigB&amp;biw=1920&amp;bih=1009</v>
      </c>
      <c r="E29" s="8" t="str">
        <f t="shared" si="1"/>
        <v>Google Images</v>
      </c>
      <c r="F29" s="2" t="s">
        <v>150</v>
      </c>
      <c r="G29" s="1">
        <v>2</v>
      </c>
      <c r="H29" s="9">
        <v>90</v>
      </c>
      <c r="I29" s="9">
        <f t="shared" si="2"/>
        <v>45</v>
      </c>
      <c r="J29" s="9">
        <f t="shared" si="3"/>
        <v>90</v>
      </c>
      <c r="K29" s="2" t="s">
        <v>79</v>
      </c>
      <c r="L29" s="2" t="s">
        <v>80</v>
      </c>
      <c r="M29" s="2" t="s">
        <v>81</v>
      </c>
      <c r="N29" s="2" t="s">
        <v>151</v>
      </c>
      <c r="O29" s="2" t="s">
        <v>117</v>
      </c>
      <c r="P29" s="2" t="s">
        <v>118</v>
      </c>
      <c r="Q29" s="2" t="s">
        <v>152</v>
      </c>
      <c r="R29" s="12"/>
      <c r="T29" s="12"/>
      <c r="V29" s="12"/>
      <c r="W29" s="2">
        <v>2</v>
      </c>
      <c r="X29" s="12"/>
      <c r="Z29" s="12"/>
      <c r="AB29" s="12"/>
      <c r="AD29" s="12"/>
      <c r="AF29" s="12"/>
      <c r="AH29" s="12"/>
      <c r="AJ29" s="12"/>
      <c r="AL29" s="12"/>
      <c r="AN29" s="12"/>
      <c r="AP29" s="12"/>
      <c r="AR29" s="12"/>
      <c r="AT29" s="12"/>
      <c r="AV29" s="12"/>
      <c r="AX29" s="12"/>
      <c r="AZ29" s="12"/>
      <c r="BB29" s="12"/>
      <c r="BD29" s="12"/>
      <c r="BF29" s="12"/>
      <c r="BH29" s="12"/>
      <c r="BJ29" s="12"/>
      <c r="BL29" s="12"/>
      <c r="BN29" s="12"/>
      <c r="BP29" s="12"/>
      <c r="BR29" s="12"/>
      <c r="BT29" s="12"/>
      <c r="BV29" s="12"/>
      <c r="BX29" s="12"/>
      <c r="BZ29" s="12"/>
    </row>
    <row r="30" s="2" customFormat="1" ht="60.75" customHeight="1" spans="1:78">
      <c r="A30" s="2" t="s">
        <v>77</v>
      </c>
      <c r="C30" s="2">
        <v>38990901</v>
      </c>
      <c r="D30" s="2" t="str">
        <f t="shared" si="0"/>
        <v>https://www.google.fr/search?q=PUMA+38990901&amp;client=firefox-b&amp;tbm=isch&amp;source=lnms&amp;sa=X&amp;ved=0ahUKEwj59ILMoPnTAhXDDxoKHYTrBwYQ_AUIJigB&amp;biw=1920&amp;bih=1009</v>
      </c>
      <c r="E30" s="8" t="str">
        <f t="shared" si="1"/>
        <v>Google Images</v>
      </c>
      <c r="F30" s="2" t="s">
        <v>153</v>
      </c>
      <c r="G30" s="1">
        <v>144</v>
      </c>
      <c r="H30" s="9">
        <v>120</v>
      </c>
      <c r="I30" s="9">
        <f t="shared" si="2"/>
        <v>60</v>
      </c>
      <c r="J30" s="9">
        <f t="shared" si="3"/>
        <v>8640</v>
      </c>
      <c r="K30" s="2" t="s">
        <v>144</v>
      </c>
      <c r="L30" s="2" t="s">
        <v>145</v>
      </c>
      <c r="M30" s="2" t="s">
        <v>81</v>
      </c>
      <c r="N30" s="2" t="s">
        <v>89</v>
      </c>
      <c r="O30" s="2" t="s">
        <v>90</v>
      </c>
      <c r="P30" s="2" t="s">
        <v>118</v>
      </c>
      <c r="Q30" s="2" t="s">
        <v>154</v>
      </c>
      <c r="R30" s="12"/>
      <c r="T30" s="12"/>
      <c r="V30" s="12"/>
      <c r="X30" s="12"/>
      <c r="Z30" s="12"/>
      <c r="AB30" s="12"/>
      <c r="AC30" s="2">
        <v>127</v>
      </c>
      <c r="AD30" s="12">
        <v>191</v>
      </c>
      <c r="AF30" s="12">
        <v>191</v>
      </c>
      <c r="AH30" s="12">
        <v>172</v>
      </c>
      <c r="AI30" s="2">
        <v>69</v>
      </c>
      <c r="AJ30" s="12"/>
      <c r="AK30" s="2">
        <v>64</v>
      </c>
      <c r="AL30" s="12"/>
      <c r="AN30" s="12"/>
      <c r="AP30" s="12"/>
      <c r="AR30" s="12"/>
      <c r="AT30" s="12"/>
      <c r="AV30" s="12"/>
      <c r="AX30" s="12"/>
      <c r="AZ30" s="12"/>
      <c r="BB30" s="12"/>
      <c r="BD30" s="12"/>
      <c r="BF30" s="12"/>
      <c r="BH30" s="12"/>
      <c r="BJ30" s="12"/>
      <c r="BL30" s="12"/>
      <c r="BN30" s="12"/>
      <c r="BP30" s="12"/>
      <c r="BR30" s="12"/>
      <c r="BT30" s="12"/>
      <c r="BV30" s="12"/>
      <c r="BX30" s="12"/>
      <c r="BZ30" s="12"/>
    </row>
    <row r="31" s="2" customFormat="1" ht="60.75" customHeight="1" spans="1:78">
      <c r="A31" s="2" t="s">
        <v>77</v>
      </c>
      <c r="C31" s="2">
        <v>39376402</v>
      </c>
      <c r="D31" s="2" t="str">
        <f t="shared" si="0"/>
        <v>https://www.google.fr/search?q=PUMA+39376402&amp;client=firefox-b&amp;tbm=isch&amp;source=lnms&amp;sa=X&amp;ved=0ahUKEwj59ILMoPnTAhXDDxoKHYTrBwYQ_AUIJigB&amp;biw=1920&amp;bih=1009</v>
      </c>
      <c r="E31" s="8" t="str">
        <f t="shared" si="1"/>
        <v>Google Images</v>
      </c>
      <c r="F31" s="2" t="s">
        <v>155</v>
      </c>
      <c r="G31" s="1">
        <v>451</v>
      </c>
      <c r="H31" s="9">
        <v>110</v>
      </c>
      <c r="I31" s="9">
        <f t="shared" si="2"/>
        <v>55</v>
      </c>
      <c r="J31" s="9">
        <f t="shared" si="3"/>
        <v>24805</v>
      </c>
      <c r="K31" s="2" t="s">
        <v>144</v>
      </c>
      <c r="L31" s="2" t="s">
        <v>145</v>
      </c>
      <c r="M31" s="2" t="s">
        <v>81</v>
      </c>
      <c r="N31" s="2" t="s">
        <v>89</v>
      </c>
      <c r="O31" s="2" t="s">
        <v>90</v>
      </c>
      <c r="P31" s="2" t="s">
        <v>118</v>
      </c>
      <c r="Q31" s="2" t="s">
        <v>156</v>
      </c>
      <c r="R31" s="12"/>
      <c r="T31" s="12"/>
      <c r="V31" s="12"/>
      <c r="X31" s="12"/>
      <c r="Z31" s="12"/>
      <c r="AB31" s="12"/>
      <c r="AC31" s="2">
        <v>27</v>
      </c>
      <c r="AD31" s="12">
        <v>99</v>
      </c>
      <c r="AF31" s="12">
        <v>132</v>
      </c>
      <c r="AH31" s="12">
        <v>158</v>
      </c>
      <c r="AI31" s="2">
        <v>39</v>
      </c>
      <c r="AJ31" s="12"/>
      <c r="AK31" s="2">
        <v>47</v>
      </c>
      <c r="AL31" s="12"/>
      <c r="AN31" s="12"/>
      <c r="AP31" s="12"/>
      <c r="AR31" s="12"/>
      <c r="AT31" s="12"/>
      <c r="AV31" s="12"/>
      <c r="AX31" s="12"/>
      <c r="AZ31" s="12"/>
      <c r="BB31" s="12"/>
      <c r="BD31" s="12"/>
      <c r="BF31" s="12"/>
      <c r="BH31" s="12"/>
      <c r="BJ31" s="12"/>
      <c r="BL31" s="12"/>
      <c r="BN31" s="12"/>
      <c r="BP31" s="12"/>
      <c r="BR31" s="12"/>
      <c r="BT31" s="12"/>
      <c r="BV31" s="12"/>
      <c r="BX31" s="12"/>
      <c r="BZ31" s="12"/>
    </row>
    <row r="32" s="2" customFormat="1" ht="60.75" customHeight="1" spans="1:78">
      <c r="A32" s="2" t="s">
        <v>77</v>
      </c>
      <c r="C32" s="2">
        <v>39376401</v>
      </c>
      <c r="D32" s="2" t="str">
        <f t="shared" si="0"/>
        <v>https://www.google.fr/search?q=PUMA+39376401&amp;client=firefox-b&amp;tbm=isch&amp;source=lnms&amp;sa=X&amp;ved=0ahUKEwj59ILMoPnTAhXDDxoKHYTrBwYQ_AUIJigB&amp;biw=1920&amp;bih=1009</v>
      </c>
      <c r="E32" s="8" t="str">
        <f t="shared" si="1"/>
        <v>Google Images</v>
      </c>
      <c r="F32" s="2" t="s">
        <v>155</v>
      </c>
      <c r="G32" s="1">
        <v>352</v>
      </c>
      <c r="H32" s="9">
        <v>110</v>
      </c>
      <c r="I32" s="9">
        <f t="shared" si="2"/>
        <v>55</v>
      </c>
      <c r="J32" s="9">
        <f t="shared" si="3"/>
        <v>19360</v>
      </c>
      <c r="K32" s="2" t="s">
        <v>144</v>
      </c>
      <c r="L32" s="2" t="s">
        <v>145</v>
      </c>
      <c r="M32" s="2" t="s">
        <v>81</v>
      </c>
      <c r="N32" s="2" t="s">
        <v>89</v>
      </c>
      <c r="O32" s="2" t="s">
        <v>90</v>
      </c>
      <c r="P32" s="2" t="s">
        <v>118</v>
      </c>
      <c r="Q32" s="2" t="s">
        <v>157</v>
      </c>
      <c r="R32" s="12"/>
      <c r="T32" s="12"/>
      <c r="V32" s="12"/>
      <c r="X32" s="12"/>
      <c r="Z32" s="12"/>
      <c r="AB32" s="12"/>
      <c r="AC32" s="2">
        <v>27</v>
      </c>
      <c r="AD32" s="12">
        <v>99</v>
      </c>
      <c r="AF32" s="12">
        <v>135</v>
      </c>
      <c r="AH32" s="12">
        <v>158</v>
      </c>
      <c r="AI32" s="2">
        <v>38</v>
      </c>
      <c r="AJ32" s="12"/>
      <c r="AK32" s="2">
        <v>44</v>
      </c>
      <c r="AL32" s="12"/>
      <c r="AN32" s="12"/>
      <c r="AP32" s="12"/>
      <c r="AR32" s="12"/>
      <c r="AT32" s="12"/>
      <c r="AV32" s="12"/>
      <c r="AX32" s="12"/>
      <c r="AZ32" s="12"/>
      <c r="BB32" s="12"/>
      <c r="BD32" s="12"/>
      <c r="BF32" s="12"/>
      <c r="BH32" s="12"/>
      <c r="BJ32" s="12"/>
      <c r="BL32" s="12"/>
      <c r="BN32" s="12"/>
      <c r="BP32" s="12"/>
      <c r="BR32" s="12"/>
      <c r="BT32" s="12"/>
      <c r="BV32" s="12"/>
      <c r="BX32" s="12"/>
      <c r="BZ32" s="12"/>
    </row>
    <row r="33" s="2" customFormat="1" ht="60.75" customHeight="1" spans="1:78">
      <c r="A33" s="2" t="s">
        <v>77</v>
      </c>
      <c r="C33" s="2">
        <v>39272601</v>
      </c>
      <c r="D33" s="2" t="str">
        <f t="shared" si="0"/>
        <v>https://www.google.fr/search?q=PUMA+39272601&amp;client=firefox-b&amp;tbm=isch&amp;source=lnms&amp;sa=X&amp;ved=0ahUKEwj59ILMoPnTAhXDDxoKHYTrBwYQ_AUIJigB&amp;biw=1920&amp;bih=1009</v>
      </c>
      <c r="E33" s="8" t="str">
        <f t="shared" si="1"/>
        <v>Google Images</v>
      </c>
      <c r="F33" s="2" t="s">
        <v>158</v>
      </c>
      <c r="G33" s="1">
        <v>276</v>
      </c>
      <c r="H33" s="9">
        <v>110</v>
      </c>
      <c r="I33" s="9">
        <f t="shared" si="2"/>
        <v>55</v>
      </c>
      <c r="J33" s="9">
        <f t="shared" si="3"/>
        <v>15180</v>
      </c>
      <c r="K33" s="2" t="s">
        <v>144</v>
      </c>
      <c r="L33" s="2" t="s">
        <v>145</v>
      </c>
      <c r="M33" s="2" t="s">
        <v>81</v>
      </c>
      <c r="N33" s="2" t="s">
        <v>89</v>
      </c>
      <c r="O33" s="2" t="s">
        <v>90</v>
      </c>
      <c r="P33" s="2" t="s">
        <v>118</v>
      </c>
      <c r="Q33" s="2" t="s">
        <v>159</v>
      </c>
      <c r="R33" s="12"/>
      <c r="T33" s="12"/>
      <c r="V33" s="12"/>
      <c r="X33" s="12"/>
      <c r="Z33" s="12"/>
      <c r="AB33" s="12"/>
      <c r="AC33" s="2">
        <v>45</v>
      </c>
      <c r="AD33" s="12">
        <v>91</v>
      </c>
      <c r="AF33" s="12">
        <v>166</v>
      </c>
      <c r="AH33" s="12">
        <v>114</v>
      </c>
      <c r="AI33" s="2">
        <v>53</v>
      </c>
      <c r="AJ33" s="12"/>
      <c r="AK33" s="2">
        <v>32</v>
      </c>
      <c r="AL33" s="12"/>
      <c r="AN33" s="12"/>
      <c r="AP33" s="12"/>
      <c r="AR33" s="12"/>
      <c r="AT33" s="12"/>
      <c r="AV33" s="12"/>
      <c r="AX33" s="12"/>
      <c r="AZ33" s="12"/>
      <c r="BB33" s="12"/>
      <c r="BD33" s="12"/>
      <c r="BF33" s="12"/>
      <c r="BH33" s="12"/>
      <c r="BJ33" s="12"/>
      <c r="BL33" s="12"/>
      <c r="BN33" s="12"/>
      <c r="BP33" s="12"/>
      <c r="BR33" s="12"/>
      <c r="BT33" s="12"/>
      <c r="BV33" s="12"/>
      <c r="BX33" s="12"/>
      <c r="BZ33" s="12"/>
    </row>
    <row r="34" s="2" customFormat="1" ht="60.75" customHeight="1" spans="1:78">
      <c r="A34" s="2" t="s">
        <v>77</v>
      </c>
      <c r="C34" s="2">
        <v>39272602</v>
      </c>
      <c r="D34" s="2" t="str">
        <f t="shared" si="0"/>
        <v>https://www.google.fr/search?q=PUMA+39272602&amp;client=firefox-b&amp;tbm=isch&amp;source=lnms&amp;sa=X&amp;ved=0ahUKEwj59ILMoPnTAhXDDxoKHYTrBwYQ_AUIJigB&amp;biw=1920&amp;bih=1009</v>
      </c>
      <c r="E34" s="8" t="str">
        <f t="shared" si="1"/>
        <v>Google Images</v>
      </c>
      <c r="F34" s="2" t="s">
        <v>158</v>
      </c>
      <c r="G34" s="1">
        <v>275</v>
      </c>
      <c r="H34" s="9">
        <v>110</v>
      </c>
      <c r="I34" s="9">
        <f t="shared" si="2"/>
        <v>55</v>
      </c>
      <c r="J34" s="9">
        <f t="shared" si="3"/>
        <v>15125</v>
      </c>
      <c r="K34" s="2" t="s">
        <v>144</v>
      </c>
      <c r="L34" s="2" t="s">
        <v>145</v>
      </c>
      <c r="M34" s="2" t="s">
        <v>81</v>
      </c>
      <c r="N34" s="2" t="s">
        <v>89</v>
      </c>
      <c r="O34" s="2" t="s">
        <v>90</v>
      </c>
      <c r="P34" s="2" t="s">
        <v>118</v>
      </c>
      <c r="Q34" s="2" t="s">
        <v>160</v>
      </c>
      <c r="R34" s="12"/>
      <c r="T34" s="12"/>
      <c r="V34" s="12"/>
      <c r="X34" s="12"/>
      <c r="Z34" s="12"/>
      <c r="AB34" s="12"/>
      <c r="AC34" s="2">
        <v>54</v>
      </c>
      <c r="AD34" s="12">
        <v>89</v>
      </c>
      <c r="AF34" s="12">
        <v>149</v>
      </c>
      <c r="AH34" s="12">
        <v>125</v>
      </c>
      <c r="AI34" s="2">
        <v>55</v>
      </c>
      <c r="AJ34" s="12"/>
      <c r="AK34" s="2">
        <v>28</v>
      </c>
      <c r="AL34" s="12"/>
      <c r="AN34" s="12"/>
      <c r="AP34" s="12"/>
      <c r="AR34" s="12"/>
      <c r="AT34" s="12"/>
      <c r="AV34" s="12"/>
      <c r="AX34" s="12"/>
      <c r="AZ34" s="12"/>
      <c r="BB34" s="12"/>
      <c r="BD34" s="12"/>
      <c r="BF34" s="12"/>
      <c r="BH34" s="12"/>
      <c r="BJ34" s="12"/>
      <c r="BL34" s="12"/>
      <c r="BN34" s="12"/>
      <c r="BP34" s="12"/>
      <c r="BR34" s="12"/>
      <c r="BT34" s="12"/>
      <c r="BV34" s="12"/>
      <c r="BX34" s="12"/>
      <c r="BZ34" s="12"/>
    </row>
    <row r="35" s="2" customFormat="1" ht="60.75" customHeight="1" spans="1:78">
      <c r="A35" s="2" t="s">
        <v>77</v>
      </c>
      <c r="C35" s="2">
        <v>84982201</v>
      </c>
      <c r="D35" s="2" t="str">
        <f t="shared" si="0"/>
        <v>https://www.google.fr/search?q=PUMA+84982201&amp;client=firefox-b&amp;tbm=isch&amp;source=lnms&amp;sa=X&amp;ved=0ahUKEwj59ILMoPnTAhXDDxoKHYTrBwYQ_AUIJigB&amp;biw=1920&amp;bih=1009</v>
      </c>
      <c r="E35" s="8" t="str">
        <f t="shared" si="1"/>
        <v>Google Images</v>
      </c>
      <c r="F35" s="2" t="s">
        <v>161</v>
      </c>
      <c r="G35" s="1">
        <v>392</v>
      </c>
      <c r="H35" s="9">
        <v>50</v>
      </c>
      <c r="I35" s="9">
        <f t="shared" si="2"/>
        <v>25</v>
      </c>
      <c r="J35" s="9">
        <f t="shared" si="3"/>
        <v>9800</v>
      </c>
      <c r="K35" s="2" t="s">
        <v>106</v>
      </c>
      <c r="L35" s="2" t="s">
        <v>80</v>
      </c>
      <c r="M35" s="2" t="s">
        <v>81</v>
      </c>
      <c r="N35" s="2" t="s">
        <v>95</v>
      </c>
      <c r="O35" s="2" t="s">
        <v>90</v>
      </c>
      <c r="P35" s="2" t="s">
        <v>118</v>
      </c>
      <c r="Q35" s="2" t="s">
        <v>102</v>
      </c>
      <c r="R35" s="12"/>
      <c r="S35" s="2">
        <v>248</v>
      </c>
      <c r="T35" s="12">
        <v>290</v>
      </c>
      <c r="U35" s="2">
        <v>265</v>
      </c>
      <c r="V35" s="12">
        <v>171</v>
      </c>
      <c r="W35" s="2">
        <v>48</v>
      </c>
      <c r="X35" s="12"/>
      <c r="Z35" s="12"/>
      <c r="AB35" s="12"/>
      <c r="AD35" s="12"/>
      <c r="AF35" s="12"/>
      <c r="AH35" s="12"/>
      <c r="AJ35" s="12"/>
      <c r="AL35" s="12"/>
      <c r="AN35" s="12"/>
      <c r="AP35" s="12"/>
      <c r="AR35" s="12"/>
      <c r="AT35" s="12"/>
      <c r="AV35" s="12"/>
      <c r="AX35" s="12"/>
      <c r="AZ35" s="12"/>
      <c r="BB35" s="12"/>
      <c r="BD35" s="12"/>
      <c r="BF35" s="12"/>
      <c r="BH35" s="12"/>
      <c r="BJ35" s="12"/>
      <c r="BL35" s="12"/>
      <c r="BN35" s="12"/>
      <c r="BP35" s="12"/>
      <c r="BR35" s="12"/>
      <c r="BT35" s="12"/>
      <c r="BV35" s="12"/>
      <c r="BX35" s="12"/>
      <c r="BZ35" s="12"/>
    </row>
    <row r="36" s="2" customFormat="1" ht="60.75" customHeight="1" spans="1:78">
      <c r="A36" s="2" t="s">
        <v>77</v>
      </c>
      <c r="C36" s="2">
        <v>67646701</v>
      </c>
      <c r="D36" s="2" t="str">
        <f t="shared" si="0"/>
        <v>https://www.google.fr/search?q=PUMA+67646701&amp;client=firefox-b&amp;tbm=isch&amp;source=lnms&amp;sa=X&amp;ved=0ahUKEwj59ILMoPnTAhXDDxoKHYTrBwYQ_AUIJigB&amp;biw=1920&amp;bih=1009</v>
      </c>
      <c r="E36" s="8" t="str">
        <f t="shared" si="1"/>
        <v>Google Images</v>
      </c>
      <c r="F36" s="2" t="s">
        <v>162</v>
      </c>
      <c r="G36" s="1">
        <v>403</v>
      </c>
      <c r="H36" s="9">
        <v>35</v>
      </c>
      <c r="I36" s="9">
        <f t="shared" si="2"/>
        <v>17.5</v>
      </c>
      <c r="J36" s="9">
        <f t="shared" si="3"/>
        <v>7052.5</v>
      </c>
      <c r="K36" s="2" t="s">
        <v>163</v>
      </c>
      <c r="L36" s="2" t="s">
        <v>80</v>
      </c>
      <c r="M36" s="2" t="s">
        <v>81</v>
      </c>
      <c r="N36" s="2" t="s">
        <v>95</v>
      </c>
      <c r="O36" s="2" t="s">
        <v>90</v>
      </c>
      <c r="P36" s="2" t="s">
        <v>118</v>
      </c>
      <c r="Q36" s="2" t="s">
        <v>102</v>
      </c>
      <c r="R36" s="12">
        <v>91</v>
      </c>
      <c r="S36" s="2">
        <v>135</v>
      </c>
      <c r="T36" s="12">
        <v>234</v>
      </c>
      <c r="U36" s="2">
        <v>239</v>
      </c>
      <c r="V36" s="12">
        <v>198</v>
      </c>
      <c r="W36" s="2">
        <v>96</v>
      </c>
      <c r="X36" s="12"/>
      <c r="Z36" s="12"/>
      <c r="AB36" s="12"/>
      <c r="AD36" s="12"/>
      <c r="AF36" s="12"/>
      <c r="AH36" s="12"/>
      <c r="AJ36" s="12"/>
      <c r="AL36" s="12"/>
      <c r="AN36" s="12"/>
      <c r="AP36" s="12"/>
      <c r="AR36" s="12"/>
      <c r="AT36" s="12"/>
      <c r="AV36" s="12"/>
      <c r="AX36" s="12"/>
      <c r="AZ36" s="12"/>
      <c r="BB36" s="12"/>
      <c r="BD36" s="12"/>
      <c r="BF36" s="12"/>
      <c r="BH36" s="12"/>
      <c r="BJ36" s="12"/>
      <c r="BL36" s="12"/>
      <c r="BN36" s="12"/>
      <c r="BP36" s="12"/>
      <c r="BR36" s="12"/>
      <c r="BT36" s="12"/>
      <c r="BV36" s="12"/>
      <c r="BX36" s="12"/>
      <c r="BZ36" s="12"/>
    </row>
    <row r="37" spans="7:10">
      <c r="G37" s="4">
        <f>SUM(G2:G36)</f>
        <v>12354</v>
      </c>
      <c r="J37" s="5">
        <f>SUM(J2:J36)</f>
        <v>277869</v>
      </c>
    </row>
    <row r="38" spans="10:10">
      <c r="J38" s="10" t="e">
        <f>(J37-#REF!)/J37</f>
        <v>#REF!</v>
      </c>
    </row>
  </sheetData>
  <autoFilter ref="A1:BZ38">
    <sortState ref="A1:BZ38">
      <sortCondition ref="F1:F36"/>
    </sortState>
    <extLst/>
  </autoFilter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NEW PUMA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daniela@onlyspecialdeals.it</dc:creator>
  <cp:lastModifiedBy>Viktors</cp:lastModifiedBy>
  <dcterms:created xsi:type="dcterms:W3CDTF">2024-02-27T11:00:00Z</dcterms:created>
  <dcterms:modified xsi:type="dcterms:W3CDTF">2024-06-01T08:40:01Z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F05B9A91306240ACB125BEF1EC04786E_13</vt:lpwstr>
  </property>
  <property fmtid="{D5CDD505-2E9C-101B-9397-08002B2CF9AE}" pid="3" name="KSOProductBuildVer">
    <vt:lpwstr>1049-12.2.0.17119</vt:lpwstr>
  </property>
</Properties>
</file>